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autoCompressPictures="0"/>
  <bookViews>
    <workbookView xWindow="0" yWindow="0" windowWidth="20490" windowHeight="7515" tabRatio="741" activeTab="8"/>
  </bookViews>
  <sheets>
    <sheet name="Jan" sheetId="1" r:id="rId1"/>
    <sheet name="Feb" sheetId="6" r:id="rId2"/>
    <sheet name="Mar" sheetId="7" r:id="rId3"/>
    <sheet name="Apr" sheetId="8" r:id="rId4"/>
    <sheet name="May" sheetId="9" r:id="rId5"/>
    <sheet name="Jun" sheetId="10" r:id="rId6"/>
    <sheet name="Jul" sheetId="11" r:id="rId7"/>
    <sheet name="Aug" sheetId="12" r:id="rId8"/>
    <sheet name="Sep" sheetId="13" r:id="rId9"/>
    <sheet name="Oct" sheetId="14" r:id="rId10"/>
    <sheet name="Nov" sheetId="15" r:id="rId11"/>
    <sheet name="Dec" sheetId="16" r:id="rId12"/>
  </sheets>
  <definedNames>
    <definedName name="AprSun1">DATE(CalendarYear,4,1)-WEEKDAY(DATE(CalendarYear,4,1))</definedName>
    <definedName name="AssignmentDays" localSheetId="3">Apr!$L$4:$L$33</definedName>
    <definedName name="AssignmentDays" localSheetId="7">Aug!$L$4:$L$33</definedName>
    <definedName name="AssignmentDays" localSheetId="11">Dec!$L$4:$L$33</definedName>
    <definedName name="AssignmentDays" localSheetId="1">Feb!$L$4:$L$33</definedName>
    <definedName name="AssignmentDays" localSheetId="6">Jul!$L$4:$L$33</definedName>
    <definedName name="AssignmentDays" localSheetId="5">Jun!$L$4:$L$33</definedName>
    <definedName name="AssignmentDays" localSheetId="2">Mar!$L$4:$L$33</definedName>
    <definedName name="AssignmentDays" localSheetId="4">May!$L$4:$L$33</definedName>
    <definedName name="AssignmentDays" localSheetId="10">Nov!$L$4:$L$33</definedName>
    <definedName name="AssignmentDays" localSheetId="9">Oct!$L$4:$L$33</definedName>
    <definedName name="AssignmentDays" localSheetId="8">Sep!$L$4:$L$33</definedName>
    <definedName name="AssignmentDays">Jan!$L$4:$L$33</definedName>
    <definedName name="AugSun1">DATE(CalendarYear,8,1)-WEEKDAY(DATE(CalendarYear,8,1))</definedName>
    <definedName name="CalendarYear">Jan!$N$2</definedName>
    <definedName name="DecSun1">DATE(CalendarYear,12,1)-WEEKDAY(DATE(CalendarYear,12,1))</definedName>
    <definedName name="FebSun1">DATE(CalendarYear,2,1)-WEEKDAY(DATE(CalendarYear,2,1))</definedName>
    <definedName name="ImportantDatesTable" localSheetId="3">Apr!$L$4:$M$8</definedName>
    <definedName name="ImportantDatesTable" localSheetId="7">Aug!$L$4:$M$8</definedName>
    <definedName name="ImportantDatesTable" localSheetId="11">Dec!$L$4:$M$8</definedName>
    <definedName name="ImportantDatesTable" localSheetId="1">Feb!$L$4:$M$8</definedName>
    <definedName name="ImportantDatesTable" localSheetId="6">Jul!$L$4:$M$8</definedName>
    <definedName name="ImportantDatesTable" localSheetId="5">Jun!$L$4:$M$8</definedName>
    <definedName name="ImportantDatesTable" localSheetId="2">Mar!$L$4:$M$8</definedName>
    <definedName name="ImportantDatesTable" localSheetId="4">May!$L$4:$M$8</definedName>
    <definedName name="ImportantDatesTable" localSheetId="10">Nov!$L$4:$M$8</definedName>
    <definedName name="ImportantDatesTable" localSheetId="9">Oct!$L$4:$M$8</definedName>
    <definedName name="ImportantDatesTable" localSheetId="8">Sep!$L$4:$M$8</definedName>
    <definedName name="ImportantDatesTable">Jan!$L$4:$M$8</definedName>
    <definedName name="JanSun1">DATE(CalendarYear,1,1)-WEEKDAY(DATE(CalendarYear,1,1))</definedName>
    <definedName name="JulSun1">DATE(CalendarYear,7,1)-WEEKDAY(DATE(CalendarYear,7,1))</definedName>
    <definedName name="JunSun1">DATE(CalendarYear,6,1)-WEEKDAY(DATE(CalendarYear,6,1))</definedName>
    <definedName name="MarSun1">DATE(CalendarYear,3,1)-WEEKDAY(DATE(CalendarYear,3,1))</definedName>
    <definedName name="MaySun1">DATE(CalendarYear,5,1)-WEEKDAY(DATE(CalendarYear,5,1))</definedName>
    <definedName name="NovSun1">DATE(CalendarYear,11,1)-WEEKDAY(DATE(CalendarYear,11,1))</definedName>
    <definedName name="OctSun1">DATE(CalendarYear,10,1)-WEEKDAY(DATE(CalendarYear,10,1))</definedName>
    <definedName name="_xlnm.Print_Area" localSheetId="3">Apr!$A$1:$N$33</definedName>
    <definedName name="_xlnm.Print_Area" localSheetId="7">Aug!$A$1:$N$33</definedName>
    <definedName name="_xlnm.Print_Area" localSheetId="11">Dec!$A$1:$N$33</definedName>
    <definedName name="_xlnm.Print_Area" localSheetId="1">Feb!$A$1:$N$33</definedName>
    <definedName name="_xlnm.Print_Area" localSheetId="0">Jan!$A$1:$N$33</definedName>
    <definedName name="_xlnm.Print_Area" localSheetId="6">Jul!$A$1:$N$33</definedName>
    <definedName name="_xlnm.Print_Area" localSheetId="5">Jun!$A$1:$N$33</definedName>
    <definedName name="_xlnm.Print_Area" localSheetId="2">Mar!$A$1:$N$33</definedName>
    <definedName name="_xlnm.Print_Area" localSheetId="4">May!$A$1:$N$33</definedName>
    <definedName name="_xlnm.Print_Area" localSheetId="10">Nov!$A$1:$N$33</definedName>
    <definedName name="_xlnm.Print_Area" localSheetId="9">Oct!$A$1:$N$33</definedName>
    <definedName name="_xlnm.Print_Area" localSheetId="8">Sep!$A$1:$N$33</definedName>
    <definedName name="SepSun1">DATE(CalendarYear,9,1)-WEEKDAY(DATE(CalendarYear,9,1))</definedName>
  </definedNames>
  <calcPr calcId="12451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2" i="7"/>
  <c r="N2" i="8"/>
  <c r="N2" i="9"/>
  <c r="N2" i="10"/>
  <c r="N2" i="11"/>
  <c r="N2" i="12"/>
  <c r="N2" i="13"/>
  <c r="N2" i="14"/>
  <c r="N2" i="15"/>
  <c r="N2" i="16"/>
  <c r="N2" i="6"/>
  <c r="H8" i="16"/>
  <c r="G8"/>
  <c r="F8"/>
  <c r="E8"/>
  <c r="D8"/>
  <c r="C8"/>
  <c r="I7"/>
  <c r="H7"/>
  <c r="G7"/>
  <c r="F7"/>
  <c r="E7"/>
  <c r="D7"/>
  <c r="C7"/>
  <c r="I6"/>
  <c r="H6"/>
  <c r="G6"/>
  <c r="F6"/>
  <c r="E6"/>
  <c r="D6"/>
  <c r="C6"/>
  <c r="I5"/>
  <c r="H5"/>
  <c r="G5"/>
  <c r="F5"/>
  <c r="E5"/>
  <c r="D5"/>
  <c r="C5"/>
  <c r="I4"/>
  <c r="H4"/>
  <c r="G4"/>
  <c r="E8" i="15"/>
  <c r="D8"/>
  <c r="C8"/>
  <c r="I7"/>
  <c r="H7"/>
  <c r="G7"/>
  <c r="F7"/>
  <c r="E7"/>
  <c r="D7"/>
  <c r="C7"/>
  <c r="I6"/>
  <c r="H6"/>
  <c r="G6"/>
  <c r="F6"/>
  <c r="E6"/>
  <c r="D6"/>
  <c r="C6"/>
  <c r="I5"/>
  <c r="H5"/>
  <c r="G5"/>
  <c r="F5"/>
  <c r="E5"/>
  <c r="D5"/>
  <c r="C5"/>
  <c r="I4"/>
  <c r="H4"/>
  <c r="G4"/>
  <c r="F4"/>
  <c r="E4"/>
  <c r="C9" i="14"/>
  <c r="I8"/>
  <c r="H8"/>
  <c r="G8"/>
  <c r="F8"/>
  <c r="E8"/>
  <c r="D8"/>
  <c r="C8"/>
  <c r="I7"/>
  <c r="H7"/>
  <c r="G7"/>
  <c r="F7"/>
  <c r="E7"/>
  <c r="D7"/>
  <c r="C7"/>
  <c r="I6"/>
  <c r="H6"/>
  <c r="G6"/>
  <c r="F6"/>
  <c r="E6"/>
  <c r="D6"/>
  <c r="C6"/>
  <c r="I5"/>
  <c r="H5"/>
  <c r="G5"/>
  <c r="F5"/>
  <c r="E5"/>
  <c r="D5"/>
  <c r="C5"/>
  <c r="I4"/>
</calcChain>
</file>

<file path=xl/sharedStrings.xml><?xml version="1.0" encoding="utf-8"?>
<sst xmlns="http://schemas.openxmlformats.org/spreadsheetml/2006/main" count="248" uniqueCount="34">
  <si>
    <t>JAN</t>
  </si>
  <si>
    <t>ASSIGNMENTS</t>
  </si>
  <si>
    <t>M</t>
  </si>
  <si>
    <t>T</t>
  </si>
  <si>
    <t>W</t>
  </si>
  <si>
    <t>F</t>
  </si>
  <si>
    <t>S</t>
  </si>
  <si>
    <t>MON</t>
  </si>
  <si>
    <t>TUES</t>
  </si>
  <si>
    <t>Math: Test</t>
  </si>
  <si>
    <t>WEEKLY SCHEDULE</t>
  </si>
  <si>
    <t>WED</t>
  </si>
  <si>
    <t>THURS</t>
  </si>
  <si>
    <t>FRI</t>
  </si>
  <si>
    <t>8:00</t>
  </si>
  <si>
    <t>10:00</t>
  </si>
  <si>
    <t>Math</t>
  </si>
  <si>
    <t>2:00</t>
  </si>
  <si>
    <t>English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</si>
  <si>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</si>
  <si>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</si>
  <si>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</si>
  <si>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</si>
  <si>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</si>
  <si>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</si>
  <si>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</si>
  <si>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</si>
  <si>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</si>
  <si>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</si>
  <si>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</si>
  <si>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TUE</t>
  </si>
  <si>
    <t>THU</t>
  </si>
  <si>
    <t>Spanish</t>
  </si>
  <si>
    <t>Spanish: First paper draft due</t>
  </si>
</sst>
</file>

<file path=xl/styles.xml><?xml version="1.0" encoding="utf-8"?>
<styleSheet xmlns="http://schemas.openxmlformats.org/spreadsheetml/2006/main">
  <numFmts count="1">
    <numFmt numFmtId="164" formatCode="d"/>
  </numFmts>
  <fonts count="28">
    <font>
      <sz val="10"/>
      <color theme="1"/>
      <name val="Arial"/>
      <family val="2"/>
      <scheme val="minor"/>
    </font>
    <font>
      <sz val="12"/>
      <color rgb="FF002060"/>
      <name val="Arial"/>
      <family val="2"/>
      <scheme val="minor"/>
    </font>
    <font>
      <sz val="8"/>
      <name val="Arial"/>
      <family val="2"/>
      <scheme val="minor"/>
    </font>
    <font>
      <sz val="12"/>
      <color theme="4"/>
      <name val="Arial"/>
      <family val="2"/>
      <scheme val="major"/>
    </font>
    <font>
      <sz val="10"/>
      <color theme="1"/>
      <name val="Arial"/>
      <family val="2"/>
      <scheme val="major"/>
    </font>
    <font>
      <b/>
      <sz val="12"/>
      <color theme="4"/>
      <name val="Arial"/>
      <family val="2"/>
      <scheme val="major"/>
    </font>
    <font>
      <b/>
      <sz val="10"/>
      <color theme="1"/>
      <name val="Arial"/>
      <family val="2"/>
      <scheme val="minor"/>
    </font>
    <font>
      <b/>
      <sz val="12"/>
      <color theme="4"/>
      <name val="Arial"/>
      <family val="2"/>
      <scheme val="minor"/>
    </font>
    <font>
      <sz val="10"/>
      <color theme="0"/>
      <name val="Arial"/>
      <family val="2"/>
      <scheme val="minor"/>
    </font>
    <font>
      <b/>
      <sz val="8.5"/>
      <color theme="1"/>
      <name val="Arial"/>
      <family val="2"/>
      <scheme val="minor"/>
    </font>
    <font>
      <sz val="8.5"/>
      <color theme="1"/>
      <name val="Arial"/>
      <family val="2"/>
      <scheme val="minor"/>
    </font>
    <font>
      <b/>
      <sz val="8.5"/>
      <color theme="1"/>
      <name val="Arial"/>
      <family val="2"/>
      <scheme val="major"/>
    </font>
    <font>
      <sz val="10"/>
      <color theme="1" tint="0.249977111117893"/>
      <name val="Arial"/>
      <family val="2"/>
      <scheme val="minor"/>
    </font>
    <font>
      <sz val="12"/>
      <color theme="1" tint="0.249977111117893"/>
      <name val="Arial"/>
      <family val="2"/>
      <scheme val="minor"/>
    </font>
    <font>
      <sz val="10.5"/>
      <color theme="1" tint="0.249977111117893"/>
      <name val="Arial"/>
      <family val="2"/>
      <scheme val="minor"/>
    </font>
    <font>
      <b/>
      <sz val="10.5"/>
      <name val="Arial"/>
      <family val="2"/>
      <scheme val="minor"/>
    </font>
    <font>
      <b/>
      <sz val="17"/>
      <color theme="4"/>
      <name val="Arial"/>
      <family val="2"/>
      <scheme val="minor"/>
    </font>
    <font>
      <b/>
      <sz val="24"/>
      <color theme="4"/>
      <name val="Arial"/>
      <family val="2"/>
      <scheme val="minor"/>
    </font>
    <font>
      <b/>
      <sz val="26"/>
      <color theme="4"/>
      <name val="Arial"/>
      <family val="2"/>
      <scheme val="major"/>
    </font>
    <font>
      <b/>
      <sz val="10"/>
      <color rgb="FF39B5D4"/>
      <name val="Arial"/>
      <family val="2"/>
      <scheme val="minor"/>
    </font>
    <font>
      <sz val="10.5"/>
      <color rgb="FF595959"/>
      <name val="Arial"/>
      <family val="2"/>
      <scheme val="minor"/>
    </font>
    <font>
      <b/>
      <sz val="24"/>
      <color theme="4" tint="-0.249977111117893"/>
      <name val="Arial"/>
      <family val="2"/>
      <scheme val="minor"/>
    </font>
    <font>
      <b/>
      <sz val="17"/>
      <color theme="4" tint="-0.249977111117893"/>
      <name val="Arial"/>
      <family val="2"/>
      <scheme val="minor"/>
    </font>
    <font>
      <b/>
      <sz val="12"/>
      <color theme="4" tint="-0.249977111117893"/>
      <name val="Arial"/>
      <family val="2"/>
      <scheme val="minor"/>
    </font>
    <font>
      <b/>
      <sz val="12"/>
      <color theme="4" tint="-0.249977111117893"/>
      <name val="Arial"/>
      <family val="2"/>
      <scheme val="major"/>
    </font>
    <font>
      <b/>
      <sz val="10"/>
      <color theme="4" tint="-0.249977111117893"/>
      <name val="Arial"/>
      <family val="2"/>
      <scheme val="minor"/>
    </font>
    <font>
      <sz val="12"/>
      <color theme="4" tint="-0.249977111117893"/>
      <name val="Arial"/>
      <family val="2"/>
      <scheme val="major"/>
    </font>
    <font>
      <sz val="12"/>
      <color theme="4" tint="-0.249977111117893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/>
      <top/>
      <bottom style="thin">
        <color theme="4" tint="0.79998168889431442"/>
      </bottom>
      <diagonal/>
    </border>
    <border>
      <left/>
      <right/>
      <top style="thin">
        <color theme="5"/>
      </top>
      <bottom style="thin">
        <color theme="4" tint="0.79998168889431442"/>
      </bottom>
      <diagonal/>
    </border>
    <border>
      <left/>
      <right style="thin">
        <color theme="0"/>
      </right>
      <top/>
      <bottom/>
      <diagonal/>
    </border>
    <border>
      <left style="thin">
        <color theme="4" tint="0.79998168889431442"/>
      </left>
      <right/>
      <top/>
      <bottom/>
      <diagonal/>
    </border>
    <border>
      <left style="thin">
        <color theme="4" tint="0.79998168889431442"/>
      </left>
      <right style="thin">
        <color theme="0"/>
      </right>
      <top/>
      <bottom/>
      <diagonal/>
    </border>
    <border>
      <left/>
      <right style="thin">
        <color theme="4" tint="0.79998168889431442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4" tint="0.79998168889431442"/>
      </left>
      <right style="thin">
        <color theme="0"/>
      </right>
      <top/>
      <bottom style="thin">
        <color theme="4" tint="0.79995117038483843"/>
      </bottom>
      <diagonal/>
    </border>
    <border>
      <left style="thin">
        <color theme="0"/>
      </left>
      <right/>
      <top/>
      <bottom style="thin">
        <color theme="4" tint="0.79995117038483843"/>
      </bottom>
      <diagonal/>
    </border>
    <border>
      <left/>
      <right style="thin">
        <color theme="0"/>
      </right>
      <top/>
      <bottom style="thin">
        <color theme="4" tint="0.79995117038483843"/>
      </bottom>
      <diagonal/>
    </border>
    <border>
      <left/>
      <right/>
      <top/>
      <bottom style="thin">
        <color theme="4" tint="0.79995117038483843"/>
      </bottom>
      <diagonal/>
    </border>
    <border>
      <left/>
      <right style="thin">
        <color theme="4" tint="0.79992065187536243"/>
      </right>
      <top/>
      <bottom style="thin">
        <color theme="4" tint="0.79995117038483843"/>
      </bottom>
      <diagonal/>
    </border>
    <border>
      <left/>
      <right style="thin">
        <color theme="4" tint="0.79992065187536243"/>
      </right>
      <top/>
      <bottom/>
      <diagonal/>
    </border>
    <border>
      <left/>
      <right/>
      <top style="thin">
        <color theme="4" tint="0.79998168889431442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5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4" tint="0.79998168889431442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5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4" tint="0.7999816888943144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4" tint="0.79992065187536243"/>
      </right>
      <top/>
      <bottom style="thin">
        <color theme="0"/>
      </bottom>
      <diagonal/>
    </border>
    <border>
      <left/>
      <right style="thin">
        <color theme="4" tint="0.79992065187536243"/>
      </right>
      <top style="thin">
        <color theme="0"/>
      </top>
      <bottom/>
      <diagonal/>
    </border>
    <border>
      <left style="thin">
        <color theme="4" tint="0.79992065187536243"/>
      </left>
      <right/>
      <top/>
      <bottom/>
      <diagonal/>
    </border>
    <border>
      <left style="thin">
        <color theme="4" tint="0.79992065187536243"/>
      </left>
      <right/>
      <top/>
      <bottom style="thin">
        <color theme="4" tint="0.79989013336588644"/>
      </bottom>
      <diagonal/>
    </border>
    <border>
      <left/>
      <right/>
      <top/>
      <bottom style="thin">
        <color theme="4" tint="0.79989013336588644"/>
      </bottom>
      <diagonal/>
    </border>
    <border>
      <left/>
      <right style="thin">
        <color theme="4" tint="0.79989013336588644"/>
      </right>
      <top/>
      <bottom style="thin">
        <color theme="4" tint="0.79989013336588644"/>
      </bottom>
      <diagonal/>
    </border>
    <border>
      <left style="thin">
        <color theme="4" tint="0.79992065187536243"/>
      </left>
      <right/>
      <top style="thin">
        <color theme="4" tint="0.79989013336588644"/>
      </top>
      <bottom/>
      <diagonal/>
    </border>
    <border>
      <left/>
      <right/>
      <top style="thin">
        <color theme="4" tint="0.79989013336588644"/>
      </top>
      <bottom/>
      <diagonal/>
    </border>
    <border>
      <left/>
      <right style="thin">
        <color theme="4" tint="0.79989013336588644"/>
      </right>
      <top style="thin">
        <color theme="4" tint="0.79989013336588644"/>
      </top>
      <bottom/>
      <diagonal/>
    </border>
    <border>
      <left style="thin">
        <color theme="4" tint="0.79992065187536243"/>
      </left>
      <right/>
      <top style="thin">
        <color theme="4" tint="0.79998168889431442"/>
      </top>
      <bottom/>
      <diagonal/>
    </border>
    <border>
      <left/>
      <right/>
      <top style="thin">
        <color theme="4" tint="0.79989013336588644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4" tint="0.79989013336588644"/>
      </top>
      <bottom style="thin">
        <color theme="5"/>
      </bottom>
      <diagonal/>
    </border>
    <border>
      <left style="thin">
        <color theme="4" tint="0.79998168889431442"/>
      </left>
      <right/>
      <top style="thin">
        <color theme="4" tint="0.79995117038483843"/>
      </top>
      <bottom/>
      <diagonal/>
    </border>
    <border>
      <left/>
      <right/>
      <top style="thin">
        <color theme="4" tint="0.79995117038483843"/>
      </top>
      <bottom/>
      <diagonal/>
    </border>
    <border>
      <left/>
      <right style="thin">
        <color theme="4" tint="0.79992065187536243"/>
      </right>
      <top style="thin">
        <color theme="4" tint="0.79995117038483843"/>
      </top>
      <bottom/>
      <diagonal/>
    </border>
    <border>
      <left style="thin">
        <color theme="4" tint="0.79998168889431442"/>
      </left>
      <right/>
      <top/>
      <bottom style="thin">
        <color theme="4" tint="0.79995117038483843"/>
      </bottom>
      <diagonal/>
    </border>
    <border>
      <left/>
      <right style="thin">
        <color theme="4" tint="0.79985961485641044"/>
      </right>
      <top style="thin">
        <color theme="4" tint="0.79985961485641044"/>
      </top>
      <bottom/>
      <diagonal/>
    </border>
    <border>
      <left/>
      <right style="thin">
        <color theme="4" tint="0.79985961485641044"/>
      </right>
      <top/>
      <bottom style="thin">
        <color theme="4" tint="0.79989013336588644"/>
      </bottom>
      <diagonal/>
    </border>
  </borders>
  <cellStyleXfs count="6">
    <xf numFmtId="0" fontId="0" fillId="0" borderId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Protection="0">
      <alignment textRotation="90"/>
    </xf>
  </cellStyleXfs>
  <cellXfs count="88">
    <xf numFmtId="0" fontId="0" fillId="0" borderId="0" xfId="0"/>
    <xf numFmtId="0" fontId="0" fillId="0" borderId="0" xfId="0" applyFont="1"/>
    <xf numFmtId="0" fontId="0" fillId="0" borderId="8" xfId="0" applyFont="1" applyBorder="1"/>
    <xf numFmtId="0" fontId="0" fillId="0" borderId="15" xfId="0" applyFont="1" applyBorder="1"/>
    <xf numFmtId="0" fontId="10" fillId="2" borderId="20" xfId="0" applyFont="1" applyFill="1" applyBorder="1" applyAlignment="1">
      <alignment horizontal="left" vertical="top" indent="1"/>
    </xf>
    <xf numFmtId="0" fontId="10" fillId="2" borderId="10" xfId="0" applyFont="1" applyFill="1" applyBorder="1" applyAlignment="1">
      <alignment horizontal="left" vertical="top" indent="1"/>
    </xf>
    <xf numFmtId="49" fontId="9" fillId="2" borderId="7" xfId="0" applyNumberFormat="1" applyFont="1" applyFill="1" applyBorder="1" applyAlignment="1">
      <alignment horizontal="left" indent="1"/>
    </xf>
    <xf numFmtId="49" fontId="9" fillId="2" borderId="23" xfId="0" applyNumberFormat="1" applyFont="1" applyFill="1" applyBorder="1" applyAlignment="1">
      <alignment horizontal="left" indent="1"/>
    </xf>
    <xf numFmtId="164" fontId="1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textRotation="90"/>
    </xf>
    <xf numFmtId="0" fontId="6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 textRotation="90"/>
    </xf>
    <xf numFmtId="164" fontId="1" fillId="0" borderId="13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64" fontId="6" fillId="0" borderId="13" xfId="0" applyNumberFormat="1" applyFont="1" applyFill="1" applyBorder="1" applyAlignment="1">
      <alignment horizontal="center"/>
    </xf>
    <xf numFmtId="0" fontId="0" fillId="0" borderId="39" xfId="0" applyFont="1" applyBorder="1"/>
    <xf numFmtId="0" fontId="0" fillId="0" borderId="40" xfId="0" applyFont="1" applyBorder="1"/>
    <xf numFmtId="164" fontId="15" fillId="0" borderId="13" xfId="0" applyNumberFormat="1" applyFont="1" applyFill="1" applyBorder="1" applyAlignment="1">
      <alignment horizontal="left" vertical="center" wrapText="1" indent="1"/>
    </xf>
    <xf numFmtId="0" fontId="0" fillId="0" borderId="14" xfId="0" applyFont="1" applyBorder="1"/>
    <xf numFmtId="0" fontId="19" fillId="0" borderId="0" xfId="0" applyFont="1" applyAlignment="1">
      <alignment vertical="center" wrapText="1"/>
    </xf>
    <xf numFmtId="0" fontId="17" fillId="0" borderId="6" xfId="2" applyFill="1" applyBorder="1" applyAlignment="1">
      <alignment vertical="top"/>
    </xf>
    <xf numFmtId="0" fontId="17" fillId="0" borderId="41" xfId="2" applyFill="1" applyBorder="1" applyAlignment="1">
      <alignment vertical="top"/>
    </xf>
    <xf numFmtId="0" fontId="17" fillId="0" borderId="6" xfId="2" applyFill="1" applyBorder="1" applyAlignment="1">
      <alignment vertical="center" textRotation="90"/>
    </xf>
    <xf numFmtId="0" fontId="17" fillId="0" borderId="41" xfId="2" applyFill="1" applyBorder="1" applyAlignment="1">
      <alignment vertical="center" textRotation="90"/>
    </xf>
    <xf numFmtId="0" fontId="0" fillId="0" borderId="38" xfId="0" applyFont="1" applyBorder="1"/>
    <xf numFmtId="0" fontId="20" fillId="0" borderId="0" xfId="0" applyFont="1" applyFill="1" applyAlignment="1">
      <alignment horizontal="center"/>
    </xf>
    <xf numFmtId="0" fontId="20" fillId="3" borderId="0" xfId="0" applyFont="1" applyFill="1" applyAlignment="1">
      <alignment horizontal="center"/>
    </xf>
    <xf numFmtId="0" fontId="24" fillId="0" borderId="0" xfId="0" applyFont="1" applyBorder="1" applyAlignment="1">
      <alignment horizontal="right" vertical="center" textRotation="90"/>
    </xf>
    <xf numFmtId="0" fontId="25" fillId="0" borderId="0" xfId="0" applyFont="1" applyBorder="1" applyAlignment="1">
      <alignment horizontal="right" vertical="center"/>
    </xf>
    <xf numFmtId="0" fontId="25" fillId="0" borderId="3" xfId="0" applyFont="1" applyBorder="1" applyAlignment="1">
      <alignment horizontal="right" vertical="center"/>
    </xf>
    <xf numFmtId="0" fontId="26" fillId="0" borderId="0" xfId="0" applyFont="1" applyBorder="1" applyAlignment="1">
      <alignment horizontal="right" vertical="center" textRotation="90"/>
    </xf>
    <xf numFmtId="164" fontId="27" fillId="0" borderId="13" xfId="0" applyNumberFormat="1" applyFont="1" applyFill="1" applyBorder="1" applyAlignment="1">
      <alignment horizontal="right" vertical="center"/>
    </xf>
    <xf numFmtId="0" fontId="8" fillId="4" borderId="7" xfId="0" applyFont="1" applyFill="1" applyBorder="1" applyAlignment="1">
      <alignment horizontal="left" indent="1"/>
    </xf>
    <xf numFmtId="0" fontId="4" fillId="4" borderId="0" xfId="0" applyFont="1" applyFill="1" applyBorder="1" applyAlignment="1">
      <alignment horizontal="center" vertical="center"/>
    </xf>
    <xf numFmtId="0" fontId="21" fillId="0" borderId="6" xfId="2" applyFont="1" applyFill="1" applyBorder="1" applyAlignment="1">
      <alignment vertical="top"/>
    </xf>
    <xf numFmtId="0" fontId="19" fillId="0" borderId="0" xfId="0" applyFont="1" applyAlignment="1">
      <alignment vertical="center" wrapText="1"/>
    </xf>
    <xf numFmtId="0" fontId="23" fillId="0" borderId="6" xfId="4" applyFont="1" applyBorder="1" applyAlignment="1">
      <alignment horizontal="left" vertical="center"/>
    </xf>
    <xf numFmtId="0" fontId="23" fillId="0" borderId="0" xfId="4" applyFont="1" applyAlignment="1">
      <alignment horizontal="left" vertical="center"/>
    </xf>
    <xf numFmtId="0" fontId="23" fillId="0" borderId="15" xfId="4" applyFont="1" applyBorder="1" applyAlignment="1">
      <alignment horizontal="left" vertical="center"/>
    </xf>
    <xf numFmtId="0" fontId="12" fillId="0" borderId="2" xfId="0" applyFont="1" applyBorder="1" applyAlignment="1">
      <alignment horizontal="left"/>
    </xf>
    <xf numFmtId="0" fontId="12" fillId="0" borderId="17" xfId="0" applyFont="1" applyBorder="1" applyAlignment="1">
      <alignment horizontal="left"/>
    </xf>
    <xf numFmtId="164" fontId="13" fillId="0" borderId="4" xfId="0" applyNumberFormat="1" applyFont="1" applyFill="1" applyBorder="1" applyAlignment="1">
      <alignment horizontal="left"/>
    </xf>
    <xf numFmtId="164" fontId="13" fillId="0" borderId="19" xfId="0" applyNumberFormat="1" applyFont="1" applyFill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19" xfId="0" applyFont="1" applyBorder="1" applyAlignment="1">
      <alignment horizontal="left"/>
    </xf>
    <xf numFmtId="0" fontId="12" fillId="0" borderId="16" xfId="0" applyFont="1" applyBorder="1" applyAlignment="1">
      <alignment horizontal="left"/>
    </xf>
    <xf numFmtId="0" fontId="12" fillId="0" borderId="18" xfId="0" applyFont="1" applyBorder="1" applyAlignment="1">
      <alignment horizontal="left"/>
    </xf>
    <xf numFmtId="49" fontId="9" fillId="2" borderId="9" xfId="0" applyNumberFormat="1" applyFont="1" applyFill="1" applyBorder="1" applyAlignment="1">
      <alignment horizontal="left" indent="1"/>
    </xf>
    <xf numFmtId="49" fontId="9" fillId="2" borderId="5" xfId="0" applyNumberFormat="1" applyFont="1" applyFill="1" applyBorder="1" applyAlignment="1">
      <alignment horizontal="left" indent="1"/>
    </xf>
    <xf numFmtId="0" fontId="10" fillId="2" borderId="21" xfId="0" applyFont="1" applyFill="1" applyBorder="1" applyAlignment="1">
      <alignment horizontal="left" vertical="top" indent="1"/>
    </xf>
    <xf numFmtId="0" fontId="10" fillId="2" borderId="22" xfId="0" applyFont="1" applyFill="1" applyBorder="1" applyAlignment="1">
      <alignment horizontal="left" vertical="top" indent="1"/>
    </xf>
    <xf numFmtId="0" fontId="10" fillId="2" borderId="11" xfId="0" applyFont="1" applyFill="1" applyBorder="1" applyAlignment="1">
      <alignment horizontal="left" vertical="top" indent="1"/>
    </xf>
    <xf numFmtId="0" fontId="10" fillId="2" borderId="12" xfId="0" applyFont="1" applyFill="1" applyBorder="1" applyAlignment="1">
      <alignment horizontal="left" vertical="top" indent="1"/>
    </xf>
    <xf numFmtId="49" fontId="11" fillId="2" borderId="9" xfId="0" applyNumberFormat="1" applyFont="1" applyFill="1" applyBorder="1" applyAlignment="1">
      <alignment horizontal="left" indent="1"/>
    </xf>
    <xf numFmtId="49" fontId="11" fillId="2" borderId="15" xfId="0" applyNumberFormat="1" applyFont="1" applyFill="1" applyBorder="1" applyAlignment="1">
      <alignment horizontal="left" indent="1"/>
    </xf>
    <xf numFmtId="0" fontId="10" fillId="2" borderId="26" xfId="0" applyFont="1" applyFill="1" applyBorder="1" applyAlignment="1">
      <alignment horizontal="left" vertical="top" indent="1"/>
    </xf>
    <xf numFmtId="49" fontId="9" fillId="2" borderId="9" xfId="0" applyNumberFormat="1" applyFont="1" applyFill="1" applyBorder="1" applyAlignment="1">
      <alignment horizontal="left" vertical="center" indent="1"/>
    </xf>
    <xf numFmtId="49" fontId="9" fillId="2" borderId="15" xfId="0" applyNumberFormat="1" applyFont="1" applyFill="1" applyBorder="1" applyAlignment="1">
      <alignment horizontal="left" vertical="center" indent="1"/>
    </xf>
    <xf numFmtId="164" fontId="10" fillId="2" borderId="11" xfId="0" applyNumberFormat="1" applyFont="1" applyFill="1" applyBorder="1" applyAlignment="1">
      <alignment horizontal="left" vertical="top" indent="1"/>
    </xf>
    <xf numFmtId="164" fontId="10" fillId="2" borderId="14" xfId="0" applyNumberFormat="1" applyFont="1" applyFill="1" applyBorder="1" applyAlignment="1">
      <alignment horizontal="left" vertical="top" indent="1"/>
    </xf>
    <xf numFmtId="164" fontId="10" fillId="2" borderId="21" xfId="0" applyNumberFormat="1" applyFont="1" applyFill="1" applyBorder="1" applyAlignment="1">
      <alignment horizontal="left" vertical="top" indent="1"/>
    </xf>
    <xf numFmtId="164" fontId="10" fillId="2" borderId="26" xfId="0" applyNumberFormat="1" applyFont="1" applyFill="1" applyBorder="1" applyAlignment="1">
      <alignment horizontal="left" vertical="top" indent="1"/>
    </xf>
    <xf numFmtId="49" fontId="9" fillId="2" borderId="15" xfId="0" applyNumberFormat="1" applyFont="1" applyFill="1" applyBorder="1" applyAlignment="1">
      <alignment horizontal="left" indent="1"/>
    </xf>
    <xf numFmtId="0" fontId="11" fillId="2" borderId="21" xfId="0" applyFont="1" applyFill="1" applyBorder="1" applyAlignment="1">
      <alignment horizontal="left" vertical="top" indent="1"/>
    </xf>
    <xf numFmtId="0" fontId="11" fillId="2" borderId="26" xfId="0" applyFont="1" applyFill="1" applyBorder="1" applyAlignment="1">
      <alignment horizontal="left" vertical="top" indent="1"/>
    </xf>
    <xf numFmtId="49" fontId="9" fillId="2" borderId="24" xfId="0" applyNumberFormat="1" applyFont="1" applyFill="1" applyBorder="1" applyAlignment="1">
      <alignment horizontal="left" indent="1"/>
    </xf>
    <xf numFmtId="49" fontId="9" fillId="2" borderId="25" xfId="0" applyNumberFormat="1" applyFont="1" applyFill="1" applyBorder="1" applyAlignment="1">
      <alignment horizontal="left" indent="1"/>
    </xf>
    <xf numFmtId="49" fontId="9" fillId="2" borderId="27" xfId="0" applyNumberFormat="1" applyFont="1" applyFill="1" applyBorder="1" applyAlignment="1">
      <alignment horizontal="left" indent="1"/>
    </xf>
    <xf numFmtId="0" fontId="23" fillId="0" borderId="35" xfId="5" applyFont="1" applyBorder="1" applyAlignment="1">
      <alignment vertical="top"/>
    </xf>
    <xf numFmtId="0" fontId="23" fillId="0" borderId="28" xfId="5" applyFont="1" applyBorder="1" applyAlignment="1">
      <alignment vertical="top"/>
    </xf>
    <xf numFmtId="0" fontId="8" fillId="4" borderId="9" xfId="0" applyFont="1" applyFill="1" applyBorder="1" applyAlignment="1">
      <alignment horizontal="left" indent="1"/>
    </xf>
    <xf numFmtId="0" fontId="8" fillId="4" borderId="15" xfId="0" applyFont="1" applyFill="1" applyBorder="1" applyAlignment="1">
      <alignment horizontal="left" indent="1"/>
    </xf>
    <xf numFmtId="0" fontId="8" fillId="4" borderId="5" xfId="0" applyFont="1" applyFill="1" applyBorder="1" applyAlignment="1">
      <alignment horizontal="left" indent="1"/>
    </xf>
    <xf numFmtId="0" fontId="22" fillId="0" borderId="32" xfId="3" applyFont="1" applyBorder="1" applyAlignment="1">
      <alignment horizontal="left" vertical="center"/>
    </xf>
    <xf numFmtId="0" fontId="22" fillId="0" borderId="33" xfId="3" applyFont="1" applyBorder="1" applyAlignment="1">
      <alignment horizontal="left" vertical="center"/>
    </xf>
    <xf numFmtId="0" fontId="22" fillId="0" borderId="29" xfId="3" applyFont="1" applyBorder="1" applyAlignment="1">
      <alignment horizontal="left" vertical="center"/>
    </xf>
    <xf numFmtId="0" fontId="22" fillId="0" borderId="30" xfId="3" applyFont="1" applyBorder="1" applyAlignment="1">
      <alignment horizontal="left" vertical="center"/>
    </xf>
    <xf numFmtId="0" fontId="23" fillId="0" borderId="32" xfId="5" applyFont="1" applyBorder="1" applyAlignment="1">
      <alignment vertical="top"/>
    </xf>
    <xf numFmtId="0" fontId="12" fillId="0" borderId="36" xfId="0" applyFont="1" applyBorder="1" applyAlignment="1">
      <alignment horizontal="left"/>
    </xf>
    <xf numFmtId="0" fontId="12" fillId="0" borderId="37" xfId="0" applyFont="1" applyBorder="1" applyAlignment="1">
      <alignment horizontal="left"/>
    </xf>
    <xf numFmtId="0" fontId="22" fillId="0" borderId="34" xfId="3" applyFont="1" applyFill="1" applyBorder="1" applyAlignment="1">
      <alignment horizontal="center" vertical="center"/>
    </xf>
    <xf numFmtId="0" fontId="22" fillId="0" borderId="31" xfId="3" applyFont="1" applyFill="1" applyBorder="1" applyAlignment="1">
      <alignment horizontal="center" vertical="center"/>
    </xf>
    <xf numFmtId="0" fontId="22" fillId="0" borderId="42" xfId="3" applyFont="1" applyBorder="1" applyAlignment="1">
      <alignment horizontal="center" vertical="center"/>
    </xf>
    <xf numFmtId="0" fontId="22" fillId="0" borderId="43" xfId="3" applyFont="1" applyBorder="1" applyAlignment="1">
      <alignment horizontal="center" vertical="center"/>
    </xf>
    <xf numFmtId="0" fontId="17" fillId="0" borderId="6" xfId="2" applyFill="1" applyBorder="1" applyAlignment="1">
      <alignment vertical="top"/>
    </xf>
  </cellXfs>
  <cellStyles count="6"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Normal" xfId="0" builtinId="0" customBuiltin="1"/>
    <cellStyle name="Title" xfId="1" builtinId="15" customBuiltin="1"/>
  </cellStyles>
  <dxfs count="64"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top style="double">
          <color theme="6" tint="-0.24994659260841701"/>
        </top>
      </border>
    </dxf>
    <dxf>
      <font>
        <color theme="0"/>
      </font>
      <fill>
        <patternFill patternType="solid">
          <fgColor theme="4"/>
          <bgColor theme="7"/>
        </patternFill>
      </fill>
      <border diagonalUp="0" diagonalDown="0">
        <left/>
        <right/>
        <top/>
        <bottom/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theme="9" tint="0.59996337778862885"/>
        </left>
        <right style="thin">
          <color theme="9" tint="0.59996337778862885"/>
        </right>
        <top style="thin">
          <color theme="9" tint="0.59996337778862885"/>
        </top>
        <bottom style="thin">
          <color theme="9" tint="0.59996337778862885"/>
        </bottom>
        <vertical/>
        <horizontal style="dashDotDot">
          <color theme="9" tint="0.59996337778862885"/>
        </horizontal>
      </border>
    </dxf>
    <dxf>
      <fill>
        <patternFill patternType="solid">
          <fgColor theme="9" tint="0.79998168889431442"/>
          <bgColor theme="9" tint="0.79998168889431442"/>
        </patternFill>
      </fill>
    </dxf>
    <dxf>
      <fill>
        <patternFill patternType="solid">
          <fgColor theme="9" tint="0.79998168889431442"/>
          <bgColor theme="9" tint="0.79998168889431442"/>
        </patternFill>
      </fill>
    </dxf>
    <dxf>
      <font>
        <b/>
        <color theme="9" tint="-0.249977111117893"/>
      </font>
    </dxf>
    <dxf>
      <font>
        <b/>
        <color theme="9" tint="-0.249977111117893"/>
      </font>
    </dxf>
    <dxf>
      <font>
        <b/>
        <color theme="9" tint="-0.249977111117893"/>
      </font>
      <border>
        <top style="thin">
          <color theme="9"/>
        </top>
      </border>
    </dxf>
    <dxf>
      <font>
        <b/>
        <color theme="9" tint="-0.249977111117893"/>
      </font>
      <border>
        <bottom style="thin">
          <color theme="9"/>
        </bottom>
      </border>
    </dxf>
    <dxf>
      <font>
        <color theme="9" tint="-0.249977111117893"/>
      </font>
      <fill>
        <patternFill>
          <bgColor theme="0"/>
        </patternFill>
      </fill>
      <border>
        <top style="thin">
          <color theme="9"/>
        </top>
        <bottom style="thin">
          <color theme="9"/>
        </bottom>
      </border>
    </dxf>
  </dxfs>
  <tableStyles count="2" defaultTableStyle="TableStyleMedium2" defaultPivotStyle="PivotStyleLight16">
    <tableStyle name="TableStyleLight7 2" pivot="0" count="7">
      <tableStyleElement type="wholeTable" dxfId="63"/>
      <tableStyleElement type="headerRow" dxfId="62"/>
      <tableStyleElement type="totalRow" dxfId="61"/>
      <tableStyleElement type="firstColumn" dxfId="60"/>
      <tableStyleElement type="lastColumn" dxfId="59"/>
      <tableStyleElement type="firstRowStripe" dxfId="58"/>
      <tableStyleElement type="firstColumnStripe" dxfId="57"/>
    </tableStyle>
    <tableStyle name="TableStyleLight9 2" pivot="0" count="4">
      <tableStyleElement type="wholeTable" dxfId="56"/>
      <tableStyleElement type="headerRow" dxfId="55"/>
      <tableStyleElement type="totalRow" dxfId="54"/>
      <tableStyleElement type="firstColumn" dxfId="53"/>
    </tableStyle>
  </tableStyles>
  <colors>
    <mruColors>
      <color rgb="FFAB09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10_college_cal">
  <a:themeElements>
    <a:clrScheme name="Assignment Calenda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9B5D4"/>
      </a:accent1>
      <a:accent2>
        <a:srgbClr val="FFCCCC"/>
      </a:accent2>
      <a:accent3>
        <a:srgbClr val="4DBB68"/>
      </a:accent3>
      <a:accent4>
        <a:srgbClr val="FFFB59"/>
      </a:accent4>
      <a:accent5>
        <a:srgbClr val="FF9900"/>
      </a:accent5>
      <a:accent6>
        <a:srgbClr val="AC75D5"/>
      </a:accent6>
      <a:hlink>
        <a:srgbClr val="57B5D4"/>
      </a:hlink>
      <a:folHlink>
        <a:srgbClr val="BA4F8B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theme="4"/>
    <pageSetUpPr fitToPage="1"/>
  </sheetPr>
  <dimension ref="A1:AO33"/>
  <sheetViews>
    <sheetView showGridLines="0" view="pageLayout" zoomScale="84" zoomScalePageLayoutView="84" workbookViewId="0">
      <selection activeCell="E16" sqref="E16:F16"/>
    </sheetView>
  </sheetViews>
  <sheetFormatPr defaultColWidth="8.7109375" defaultRowHeight="16.5" customHeight="1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16" width="30.85546875" customWidth="1"/>
    <col min="17" max="22" width="8.85546875" customWidth="1"/>
    <col min="42" max="16384" width="8.7109375" style="1"/>
  </cols>
  <sheetData>
    <row r="1" spans="1:17" ht="11.25" customHeight="1"/>
    <row r="2" spans="1:17" ht="18" customHeight="1">
      <c r="A2" s="2"/>
      <c r="B2" s="27"/>
      <c r="C2" s="18"/>
      <c r="D2" s="18"/>
      <c r="E2" s="18"/>
      <c r="F2" s="18"/>
      <c r="G2" s="18"/>
      <c r="H2" s="18"/>
      <c r="I2" s="18"/>
      <c r="J2" s="19"/>
      <c r="K2" s="76" t="s">
        <v>1</v>
      </c>
      <c r="L2" s="77"/>
      <c r="M2" s="77"/>
      <c r="N2" s="83">
        <v>2022</v>
      </c>
      <c r="P2" s="38"/>
      <c r="Q2" s="22"/>
    </row>
    <row r="3" spans="1:17" ht="21" customHeight="1">
      <c r="A3" s="2"/>
      <c r="B3" s="37" t="s">
        <v>0</v>
      </c>
      <c r="C3" s="36" t="s">
        <v>6</v>
      </c>
      <c r="D3" s="36" t="s">
        <v>2</v>
      </c>
      <c r="E3" s="36" t="s">
        <v>3</v>
      </c>
      <c r="F3" s="36" t="s">
        <v>4</v>
      </c>
      <c r="G3" s="36" t="s">
        <v>3</v>
      </c>
      <c r="H3" s="36" t="s">
        <v>5</v>
      </c>
      <c r="I3" s="36" t="s">
        <v>6</v>
      </c>
      <c r="J3" s="3"/>
      <c r="K3" s="78"/>
      <c r="L3" s="79"/>
      <c r="M3" s="79"/>
      <c r="N3" s="84"/>
      <c r="P3" s="38"/>
      <c r="Q3" s="22"/>
    </row>
    <row r="4" spans="1:17" ht="18" customHeight="1">
      <c r="A4" s="2"/>
      <c r="B4" s="37"/>
      <c r="C4" s="28"/>
      <c r="D4" s="28"/>
      <c r="E4" s="28"/>
      <c r="F4" s="28"/>
      <c r="G4" s="28"/>
      <c r="H4" s="28"/>
      <c r="I4" s="28">
        <v>1</v>
      </c>
      <c r="J4" s="3"/>
      <c r="K4" s="80" t="s">
        <v>7</v>
      </c>
      <c r="L4" s="13">
        <v>7</v>
      </c>
      <c r="M4" s="81" t="s">
        <v>33</v>
      </c>
      <c r="N4" s="82"/>
      <c r="P4" s="22"/>
      <c r="Q4" s="22"/>
    </row>
    <row r="5" spans="1:17" ht="18" customHeight="1">
      <c r="A5" s="2"/>
      <c r="B5" s="23"/>
      <c r="C5" s="28">
        <v>2</v>
      </c>
      <c r="D5" s="28">
        <v>3</v>
      </c>
      <c r="E5" s="28">
        <v>4</v>
      </c>
      <c r="F5" s="28">
        <v>5</v>
      </c>
      <c r="G5" s="8">
        <v>6</v>
      </c>
      <c r="H5" s="28">
        <v>7</v>
      </c>
      <c r="I5" s="28">
        <v>8</v>
      </c>
      <c r="J5" s="3"/>
      <c r="K5" s="72"/>
      <c r="L5" s="14"/>
      <c r="M5" s="42"/>
      <c r="N5" s="43"/>
      <c r="P5" s="22"/>
      <c r="Q5" s="22"/>
    </row>
    <row r="6" spans="1:17" ht="18" customHeight="1">
      <c r="A6" s="2"/>
      <c r="B6" s="23"/>
      <c r="C6" s="28">
        <v>8</v>
      </c>
      <c r="D6" s="28">
        <v>9</v>
      </c>
      <c r="E6" s="28">
        <v>10</v>
      </c>
      <c r="F6" s="28">
        <v>11</v>
      </c>
      <c r="G6" s="28">
        <v>12</v>
      </c>
      <c r="H6" s="28">
        <v>13</v>
      </c>
      <c r="I6" s="28">
        <v>14</v>
      </c>
      <c r="J6" s="3"/>
      <c r="K6" s="72"/>
      <c r="L6" s="14"/>
      <c r="M6" s="42"/>
      <c r="N6" s="43"/>
    </row>
    <row r="7" spans="1:17" ht="18" customHeight="1">
      <c r="A7" s="2"/>
      <c r="B7" s="23"/>
      <c r="C7" s="28">
        <v>15</v>
      </c>
      <c r="D7" s="28">
        <v>16</v>
      </c>
      <c r="E7" s="28">
        <v>17</v>
      </c>
      <c r="F7" s="28">
        <v>18</v>
      </c>
      <c r="G7" s="28">
        <v>19</v>
      </c>
      <c r="H7" s="29">
        <v>20</v>
      </c>
      <c r="I7" s="28">
        <v>21</v>
      </c>
      <c r="J7" s="3"/>
      <c r="K7" s="30"/>
      <c r="L7" s="14"/>
      <c r="M7" s="42"/>
      <c r="N7" s="43"/>
    </row>
    <row r="8" spans="1:17" ht="18.75" customHeight="1">
      <c r="A8" s="2"/>
      <c r="B8" s="23"/>
      <c r="C8" s="28">
        <v>22</v>
      </c>
      <c r="D8" s="28">
        <v>23</v>
      </c>
      <c r="E8" s="28">
        <v>24</v>
      </c>
      <c r="F8" s="28">
        <v>25</v>
      </c>
      <c r="G8" s="28">
        <v>26</v>
      </c>
      <c r="H8" s="28">
        <v>27</v>
      </c>
      <c r="I8" s="28">
        <v>28</v>
      </c>
      <c r="J8" s="3"/>
      <c r="K8" s="30"/>
      <c r="L8" s="14"/>
      <c r="M8" s="42"/>
      <c r="N8" s="43"/>
    </row>
    <row r="9" spans="1:17" ht="18" customHeight="1">
      <c r="A9" s="2"/>
      <c r="B9" s="23"/>
      <c r="C9" s="28">
        <v>29</v>
      </c>
      <c r="D9" s="28">
        <v>30</v>
      </c>
      <c r="E9" s="28">
        <v>31</v>
      </c>
      <c r="F9" s="28"/>
      <c r="G9" s="28"/>
      <c r="H9" s="28"/>
      <c r="I9" s="28"/>
      <c r="J9" s="3"/>
      <c r="K9" s="31"/>
      <c r="L9" s="15"/>
      <c r="M9" s="46"/>
      <c r="N9" s="47"/>
    </row>
    <row r="10" spans="1:17" ht="18" customHeight="1">
      <c r="A10" s="2"/>
      <c r="B10" s="24"/>
      <c r="C10" s="20"/>
      <c r="D10" s="20"/>
      <c r="E10" s="20"/>
      <c r="F10" s="20"/>
      <c r="G10" s="20"/>
      <c r="H10" s="20"/>
      <c r="I10" s="20"/>
      <c r="J10" s="21"/>
      <c r="K10" s="71" t="s">
        <v>30</v>
      </c>
      <c r="L10" s="13">
        <v>22</v>
      </c>
      <c r="M10" s="48" t="s">
        <v>9</v>
      </c>
      <c r="N10" s="49"/>
    </row>
    <row r="11" spans="1:17" ht="18" customHeight="1">
      <c r="A11" s="2"/>
      <c r="B11" s="39" t="s">
        <v>10</v>
      </c>
      <c r="C11" s="40"/>
      <c r="D11" s="40"/>
      <c r="E11" s="40"/>
      <c r="F11" s="40"/>
      <c r="G11" s="40"/>
      <c r="H11" s="40"/>
      <c r="I11" s="40"/>
      <c r="J11" s="41"/>
      <c r="K11" s="72"/>
      <c r="L11" s="14"/>
      <c r="M11" s="42"/>
      <c r="N11" s="43"/>
    </row>
    <row r="12" spans="1:17" ht="18" customHeight="1">
      <c r="A12" s="2"/>
      <c r="B12" s="39"/>
      <c r="C12" s="40"/>
      <c r="D12" s="40"/>
      <c r="E12" s="40"/>
      <c r="F12" s="40"/>
      <c r="G12" s="40"/>
      <c r="H12" s="40"/>
      <c r="I12" s="40"/>
      <c r="J12" s="41"/>
      <c r="K12" s="72"/>
      <c r="L12" s="14"/>
      <c r="M12" s="42"/>
      <c r="N12" s="43"/>
    </row>
    <row r="13" spans="1:17" ht="18" customHeight="1">
      <c r="B13" s="35" t="s">
        <v>7</v>
      </c>
      <c r="C13" s="73" t="s">
        <v>8</v>
      </c>
      <c r="D13" s="75"/>
      <c r="E13" s="73" t="s">
        <v>11</v>
      </c>
      <c r="F13" s="75"/>
      <c r="G13" s="73" t="s">
        <v>12</v>
      </c>
      <c r="H13" s="75"/>
      <c r="I13" s="73" t="s">
        <v>13</v>
      </c>
      <c r="J13" s="74"/>
      <c r="K13" s="30"/>
      <c r="L13" s="14"/>
      <c r="M13" s="42"/>
      <c r="N13" s="43"/>
    </row>
    <row r="14" spans="1:17" ht="18" customHeight="1">
      <c r="B14" s="6" t="s">
        <v>14</v>
      </c>
      <c r="C14" s="50"/>
      <c r="D14" s="51"/>
      <c r="E14" s="50"/>
      <c r="F14" s="51"/>
      <c r="G14" s="50"/>
      <c r="H14" s="51"/>
      <c r="I14" s="50"/>
      <c r="J14" s="65"/>
      <c r="K14" s="30"/>
      <c r="L14" s="14"/>
      <c r="M14" s="42"/>
      <c r="N14" s="43"/>
    </row>
    <row r="15" spans="1:17" ht="18" customHeight="1">
      <c r="B15" s="4" t="s">
        <v>32</v>
      </c>
      <c r="C15" s="52"/>
      <c r="D15" s="53"/>
      <c r="E15" s="52"/>
      <c r="F15" s="53"/>
      <c r="G15" s="52"/>
      <c r="H15" s="53"/>
      <c r="I15" s="63"/>
      <c r="J15" s="64"/>
      <c r="K15" s="32"/>
      <c r="L15" s="16"/>
      <c r="M15" s="46"/>
      <c r="N15" s="47"/>
    </row>
    <row r="16" spans="1:17" ht="18" customHeight="1">
      <c r="B16" s="6"/>
      <c r="C16" s="50"/>
      <c r="D16" s="51"/>
      <c r="E16" s="50"/>
      <c r="F16" s="51"/>
      <c r="G16" s="50"/>
      <c r="H16" s="51"/>
      <c r="I16" s="59"/>
      <c r="J16" s="60"/>
      <c r="K16" s="71" t="s">
        <v>11</v>
      </c>
      <c r="L16" s="13"/>
      <c r="M16" s="48"/>
      <c r="N16" s="49"/>
    </row>
    <row r="17" spans="2:14" ht="18" customHeight="1">
      <c r="B17" s="4"/>
      <c r="C17" s="52"/>
      <c r="D17" s="53"/>
      <c r="E17" s="52"/>
      <c r="F17" s="53"/>
      <c r="G17" s="52"/>
      <c r="H17" s="53"/>
      <c r="I17" s="63"/>
      <c r="J17" s="64"/>
      <c r="K17" s="72"/>
      <c r="L17" s="14"/>
      <c r="M17" s="42"/>
      <c r="N17" s="43"/>
    </row>
    <row r="18" spans="2:14" ht="18" customHeight="1">
      <c r="B18" s="7" t="s">
        <v>15</v>
      </c>
      <c r="C18" s="68"/>
      <c r="D18" s="69"/>
      <c r="E18" s="68"/>
      <c r="F18" s="69"/>
      <c r="G18" s="68"/>
      <c r="H18" s="69"/>
      <c r="I18" s="68"/>
      <c r="J18" s="70"/>
      <c r="K18" s="72"/>
      <c r="L18" s="14"/>
      <c r="M18" s="42"/>
      <c r="N18" s="43"/>
    </row>
    <row r="19" spans="2:14" ht="18" customHeight="1">
      <c r="B19" s="4" t="s">
        <v>16</v>
      </c>
      <c r="C19" s="52"/>
      <c r="D19" s="53"/>
      <c r="E19" s="52"/>
      <c r="F19" s="53"/>
      <c r="G19" s="52"/>
      <c r="H19" s="53"/>
      <c r="I19" s="63"/>
      <c r="J19" s="64"/>
      <c r="K19" s="30"/>
      <c r="L19" s="14"/>
      <c r="M19" s="42"/>
      <c r="N19" s="43"/>
    </row>
    <row r="20" spans="2:14" ht="18" customHeight="1">
      <c r="B20" s="6"/>
      <c r="C20" s="50"/>
      <c r="D20" s="51"/>
      <c r="E20" s="50"/>
      <c r="F20" s="51"/>
      <c r="G20" s="50"/>
      <c r="H20" s="51"/>
      <c r="I20" s="50"/>
      <c r="J20" s="65"/>
      <c r="K20" s="30"/>
      <c r="L20" s="14"/>
      <c r="M20" s="42"/>
      <c r="N20" s="43"/>
    </row>
    <row r="21" spans="2:14" ht="18" customHeight="1">
      <c r="B21" s="4"/>
      <c r="C21" s="52"/>
      <c r="D21" s="53"/>
      <c r="E21" s="52"/>
      <c r="F21" s="53"/>
      <c r="G21" s="52"/>
      <c r="H21" s="53"/>
      <c r="I21" s="66"/>
      <c r="J21" s="67"/>
      <c r="K21" s="32"/>
      <c r="L21" s="16"/>
      <c r="M21" s="46"/>
      <c r="N21" s="47"/>
    </row>
    <row r="22" spans="2:14" ht="18" customHeight="1">
      <c r="B22" s="6"/>
      <c r="C22" s="50"/>
      <c r="D22" s="51"/>
      <c r="E22" s="50"/>
      <c r="F22" s="51"/>
      <c r="G22" s="50"/>
      <c r="H22" s="51"/>
      <c r="I22" s="50"/>
      <c r="J22" s="65"/>
      <c r="K22" s="71" t="s">
        <v>31</v>
      </c>
      <c r="L22" s="13"/>
      <c r="M22" s="48"/>
      <c r="N22" s="49"/>
    </row>
    <row r="23" spans="2:14" ht="18" customHeight="1">
      <c r="B23" s="4"/>
      <c r="C23" s="52"/>
      <c r="D23" s="53"/>
      <c r="E23" s="52"/>
      <c r="F23" s="53"/>
      <c r="G23" s="52"/>
      <c r="H23" s="53"/>
      <c r="I23" s="63"/>
      <c r="J23" s="64"/>
      <c r="K23" s="72"/>
      <c r="L23" s="14"/>
      <c r="M23" s="42"/>
      <c r="N23" s="43"/>
    </row>
    <row r="24" spans="2:14" ht="18" customHeight="1">
      <c r="B24" s="6"/>
      <c r="C24" s="50"/>
      <c r="D24" s="51"/>
      <c r="E24" s="50"/>
      <c r="F24" s="51"/>
      <c r="G24" s="50"/>
      <c r="H24" s="51"/>
      <c r="I24" s="50"/>
      <c r="J24" s="65"/>
      <c r="K24" s="72"/>
      <c r="L24" s="14"/>
      <c r="M24" s="42"/>
      <c r="N24" s="43"/>
    </row>
    <row r="25" spans="2:14" ht="18" customHeight="1">
      <c r="B25" s="4"/>
      <c r="C25" s="52"/>
      <c r="D25" s="53"/>
      <c r="E25" s="52"/>
      <c r="F25" s="53"/>
      <c r="G25" s="52"/>
      <c r="H25" s="53"/>
      <c r="I25" s="63"/>
      <c r="J25" s="64"/>
      <c r="K25" s="72"/>
      <c r="L25" s="14"/>
      <c r="M25" s="42"/>
      <c r="N25" s="43"/>
    </row>
    <row r="26" spans="2:14" ht="18" customHeight="1">
      <c r="B26" s="6" t="s">
        <v>17</v>
      </c>
      <c r="C26" s="50"/>
      <c r="D26" s="51"/>
      <c r="E26" s="50"/>
      <c r="F26" s="51"/>
      <c r="G26" s="50"/>
      <c r="H26" s="51"/>
      <c r="I26" s="50"/>
      <c r="J26" s="65"/>
      <c r="K26" s="30"/>
      <c r="L26" s="14"/>
      <c r="M26" s="42"/>
      <c r="N26" s="43"/>
    </row>
    <row r="27" spans="2:14" ht="18" customHeight="1">
      <c r="B27" s="4" t="s">
        <v>18</v>
      </c>
      <c r="C27" s="52"/>
      <c r="D27" s="53"/>
      <c r="E27" s="52"/>
      <c r="F27" s="53"/>
      <c r="G27" s="52"/>
      <c r="H27" s="53"/>
      <c r="I27" s="63"/>
      <c r="J27" s="64"/>
      <c r="K27" s="32"/>
      <c r="L27" s="16"/>
      <c r="M27" s="46"/>
      <c r="N27" s="47"/>
    </row>
    <row r="28" spans="2:14" ht="18" customHeight="1">
      <c r="B28" s="6"/>
      <c r="C28" s="50"/>
      <c r="D28" s="51"/>
      <c r="E28" s="50"/>
      <c r="F28" s="51"/>
      <c r="G28" s="50"/>
      <c r="H28" s="51"/>
      <c r="I28" s="50"/>
      <c r="J28" s="65"/>
      <c r="K28" s="71" t="s">
        <v>13</v>
      </c>
      <c r="L28" s="13"/>
      <c r="M28" s="48"/>
      <c r="N28" s="49"/>
    </row>
    <row r="29" spans="2:14" ht="18" customHeight="1">
      <c r="B29" s="4"/>
      <c r="C29" s="52"/>
      <c r="D29" s="53"/>
      <c r="E29" s="52"/>
      <c r="F29" s="53"/>
      <c r="G29" s="52"/>
      <c r="H29" s="53"/>
      <c r="I29" s="52"/>
      <c r="J29" s="58"/>
      <c r="K29" s="72"/>
      <c r="L29" s="14"/>
      <c r="M29" s="42"/>
      <c r="N29" s="43"/>
    </row>
    <row r="30" spans="2:14" ht="18" customHeight="1">
      <c r="B30" s="6"/>
      <c r="C30" s="50"/>
      <c r="D30" s="51"/>
      <c r="E30" s="50"/>
      <c r="F30" s="51"/>
      <c r="G30" s="50"/>
      <c r="H30" s="51"/>
      <c r="I30" s="56"/>
      <c r="J30" s="57"/>
      <c r="K30" s="72"/>
      <c r="L30" s="14"/>
      <c r="M30" s="42"/>
      <c r="N30" s="43"/>
    </row>
    <row r="31" spans="2:14" ht="18" customHeight="1">
      <c r="B31" s="4"/>
      <c r="C31" s="52"/>
      <c r="D31" s="53"/>
      <c r="E31" s="52"/>
      <c r="F31" s="53"/>
      <c r="G31" s="52"/>
      <c r="H31" s="53"/>
      <c r="I31" s="52"/>
      <c r="J31" s="58"/>
      <c r="K31" s="33"/>
      <c r="L31" s="14"/>
      <c r="M31" s="42"/>
      <c r="N31" s="43"/>
    </row>
    <row r="32" spans="2:14" ht="18" customHeight="1">
      <c r="B32" s="6"/>
      <c r="C32" s="50"/>
      <c r="D32" s="51"/>
      <c r="E32" s="50"/>
      <c r="F32" s="51"/>
      <c r="G32" s="50"/>
      <c r="H32" s="51"/>
      <c r="I32" s="59"/>
      <c r="J32" s="60"/>
      <c r="K32" s="33"/>
      <c r="L32" s="14"/>
      <c r="M32" s="42"/>
      <c r="N32" s="43"/>
    </row>
    <row r="33" spans="2:14" ht="18" customHeight="1">
      <c r="B33" s="5"/>
      <c r="C33" s="54"/>
      <c r="D33" s="55"/>
      <c r="E33" s="54"/>
      <c r="F33" s="55"/>
      <c r="G33" s="54"/>
      <c r="H33" s="55"/>
      <c r="I33" s="61"/>
      <c r="J33" s="62"/>
      <c r="K33" s="34"/>
      <c r="L33" s="17"/>
      <c r="M33" s="44"/>
      <c r="N33" s="45"/>
    </row>
  </sheetData>
  <mergeCells count="124">
    <mergeCell ref="K16:K18"/>
    <mergeCell ref="K22:K25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K28:K30"/>
    <mergeCell ref="I13:J13"/>
    <mergeCell ref="G13:H13"/>
    <mergeCell ref="E13:F13"/>
    <mergeCell ref="C13:D13"/>
    <mergeCell ref="K2:M3"/>
    <mergeCell ref="K10:K12"/>
    <mergeCell ref="K4:K6"/>
    <mergeCell ref="M4:N4"/>
    <mergeCell ref="M5:N5"/>
    <mergeCell ref="M6:N6"/>
    <mergeCell ref="M7:N7"/>
    <mergeCell ref="M8:N8"/>
    <mergeCell ref="M9:N9"/>
    <mergeCell ref="M10:N10"/>
    <mergeCell ref="M11:N11"/>
    <mergeCell ref="N2:N3"/>
    <mergeCell ref="C19:D19"/>
    <mergeCell ref="C20:D20"/>
    <mergeCell ref="C21:D21"/>
    <mergeCell ref="C22:D22"/>
    <mergeCell ref="C23:D23"/>
    <mergeCell ref="C14:D14"/>
    <mergeCell ref="C15:D15"/>
    <mergeCell ref="C16:D16"/>
    <mergeCell ref="C17:D17"/>
    <mergeCell ref="C18:D18"/>
    <mergeCell ref="C29:D29"/>
    <mergeCell ref="C30:D30"/>
    <mergeCell ref="C31:D31"/>
    <mergeCell ref="C32:D32"/>
    <mergeCell ref="C33:D33"/>
    <mergeCell ref="C24:D24"/>
    <mergeCell ref="C25:D25"/>
    <mergeCell ref="C26:D26"/>
    <mergeCell ref="C27:D27"/>
    <mergeCell ref="C28:D28"/>
    <mergeCell ref="E28:F28"/>
    <mergeCell ref="E27:F27"/>
    <mergeCell ref="E26:F26"/>
    <mergeCell ref="E25:F25"/>
    <mergeCell ref="E24:F24"/>
    <mergeCell ref="E33:F33"/>
    <mergeCell ref="E32:F32"/>
    <mergeCell ref="E31:F31"/>
    <mergeCell ref="E30:F30"/>
    <mergeCell ref="E29:F29"/>
    <mergeCell ref="E18:F18"/>
    <mergeCell ref="E17:F17"/>
    <mergeCell ref="E16:F16"/>
    <mergeCell ref="E15:F15"/>
    <mergeCell ref="E14:F14"/>
    <mergeCell ref="E23:F23"/>
    <mergeCell ref="E22:F22"/>
    <mergeCell ref="E21:F21"/>
    <mergeCell ref="E20:F20"/>
    <mergeCell ref="E19:F19"/>
    <mergeCell ref="G17:H17"/>
    <mergeCell ref="I17:J17"/>
    <mergeCell ref="G18:H18"/>
    <mergeCell ref="I18:J18"/>
    <mergeCell ref="G19:H19"/>
    <mergeCell ref="G14:H14"/>
    <mergeCell ref="I14:J14"/>
    <mergeCell ref="G15:H15"/>
    <mergeCell ref="I15:J15"/>
    <mergeCell ref="G16:H16"/>
    <mergeCell ref="I16:J16"/>
    <mergeCell ref="I22:J22"/>
    <mergeCell ref="I23:J23"/>
    <mergeCell ref="G22:H22"/>
    <mergeCell ref="G23:H23"/>
    <mergeCell ref="G24:H24"/>
    <mergeCell ref="I24:J24"/>
    <mergeCell ref="G20:H20"/>
    <mergeCell ref="G21:H21"/>
    <mergeCell ref="I19:J19"/>
    <mergeCell ref="I20:J20"/>
    <mergeCell ref="I21:J21"/>
    <mergeCell ref="I25:J25"/>
    <mergeCell ref="I26:J26"/>
    <mergeCell ref="I27:J27"/>
    <mergeCell ref="I28:J28"/>
    <mergeCell ref="I29:J29"/>
    <mergeCell ref="G25:H25"/>
    <mergeCell ref="G26:H26"/>
    <mergeCell ref="G27:H27"/>
    <mergeCell ref="G28:H28"/>
    <mergeCell ref="G29:H29"/>
    <mergeCell ref="B3:B4"/>
    <mergeCell ref="P2:P3"/>
    <mergeCell ref="B11:J12"/>
    <mergeCell ref="M31:N31"/>
    <mergeCell ref="M32:N32"/>
    <mergeCell ref="M33:N33"/>
    <mergeCell ref="M26:N26"/>
    <mergeCell ref="M27:N27"/>
    <mergeCell ref="M28:N28"/>
    <mergeCell ref="M29:N29"/>
    <mergeCell ref="M30:N30"/>
    <mergeCell ref="M21:N21"/>
    <mergeCell ref="M22:N22"/>
    <mergeCell ref="M23:N23"/>
    <mergeCell ref="M24:N24"/>
    <mergeCell ref="M25:N25"/>
    <mergeCell ref="G30:H30"/>
    <mergeCell ref="G31:H31"/>
    <mergeCell ref="G32:H32"/>
    <mergeCell ref="G33:H33"/>
    <mergeCell ref="I30:J30"/>
    <mergeCell ref="I31:J31"/>
    <mergeCell ref="I32:J32"/>
    <mergeCell ref="I33:J33"/>
  </mergeCells>
  <phoneticPr fontId="2" type="noConversion"/>
  <conditionalFormatting sqref="C4:H4">
    <cfRule type="expression" dxfId="52" priority="6" stopIfTrue="1">
      <formula>DAY(C4)&gt;8</formula>
    </cfRule>
  </conditionalFormatting>
  <conditionalFormatting sqref="C8:I10">
    <cfRule type="expression" dxfId="51" priority="5" stopIfTrue="1">
      <formula>AND(DAY(C8)&gt;=1,DAY(C8)&lt;=15)</formula>
    </cfRule>
  </conditionalFormatting>
  <conditionalFormatting sqref="C4:I9">
    <cfRule type="expression" dxfId="50" priority="17">
      <formula>VLOOKUP(DAY(C4),AssignmentDays,1,FALSE)=DAY(C4)</formula>
    </cfRule>
  </conditionalFormatting>
  <conditionalFormatting sqref="B14:J33">
    <cfRule type="expression" dxfId="49" priority="3">
      <formula>B14&lt;&gt;""</formula>
    </cfRule>
  </conditionalFormatting>
  <conditionalFormatting sqref="G5">
    <cfRule type="expression" dxfId="48" priority="2">
      <formula>VLOOKUP(DAY(G5),AssignmentDays,1,FALSE)=DAY(G5)</formula>
    </cfRule>
  </conditionalFormatting>
  <conditionalFormatting sqref="G5">
    <cfRule type="expression" dxfId="47" priority="1">
      <formula>VLOOKUP(DAY(G5),AssignmentDays,1,FALSE)=DAY(G5)</formula>
    </cfRule>
  </conditionalFormatting>
  <dataValidations count="1">
    <dataValidation allowBlank="1" showInputMessage="1" showErrorMessage="1" errorTitle="Invalid Year" error="Enter a year from 1900 to 9999, or use the scroll bar to find a year." sqref="N2"/>
  </dataValidations>
  <printOptions horizontalCentered="1" verticalCentered="1"/>
  <pageMargins left="0.5" right="0.5" top="0.5" bottom="0.5" header="0.3" footer="0.3"/>
  <pageSetup scale="91" orientation="landscape" r:id="rId1"/>
  <headerFooter>
    <oddFooter>&amp;RTemplate © www.calendarlabs.com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>
    <tabColor theme="4"/>
    <pageSetUpPr fitToPage="1"/>
  </sheetPr>
  <dimension ref="A1:AO33"/>
  <sheetViews>
    <sheetView showGridLines="0" view="pageLayout" zoomScale="84" zoomScalePageLayoutView="84" workbookViewId="0">
      <selection activeCell="H4" sqref="H4"/>
    </sheetView>
  </sheetViews>
  <sheetFormatPr defaultColWidth="8.7109375" defaultRowHeight="16.5" customHeight="1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/>
    <row r="2" spans="1:14" ht="18" customHeight="1">
      <c r="A2" s="2"/>
      <c r="B2" s="27"/>
      <c r="C2" s="18"/>
      <c r="D2" s="18"/>
      <c r="E2" s="18"/>
      <c r="F2" s="18"/>
      <c r="G2" s="18"/>
      <c r="H2" s="18"/>
      <c r="I2" s="18"/>
      <c r="J2" s="19"/>
      <c r="K2" s="76" t="s">
        <v>1</v>
      </c>
      <c r="L2" s="77">
        <v>2013</v>
      </c>
      <c r="M2" s="77"/>
      <c r="N2" s="85">
        <f>CalendarYear</f>
        <v>2022</v>
      </c>
    </row>
    <row r="3" spans="1:14" ht="21" customHeight="1">
      <c r="A3" s="2"/>
      <c r="B3" s="37" t="s">
        <v>27</v>
      </c>
      <c r="C3" s="36" t="s">
        <v>6</v>
      </c>
      <c r="D3" s="36" t="s">
        <v>2</v>
      </c>
      <c r="E3" s="36" t="s">
        <v>3</v>
      </c>
      <c r="F3" s="36" t="s">
        <v>4</v>
      </c>
      <c r="G3" s="36" t="s">
        <v>3</v>
      </c>
      <c r="H3" s="36" t="s">
        <v>5</v>
      </c>
      <c r="I3" s="36" t="s">
        <v>6</v>
      </c>
      <c r="J3" s="3"/>
      <c r="K3" s="78"/>
      <c r="L3" s="79"/>
      <c r="M3" s="79"/>
      <c r="N3" s="86"/>
    </row>
    <row r="4" spans="1:14" ht="18" customHeight="1">
      <c r="A4" s="2"/>
      <c r="B4" s="37"/>
      <c r="C4" s="8"/>
      <c r="D4" s="8"/>
      <c r="E4" s="8"/>
      <c r="F4" s="8"/>
      <c r="G4" s="8"/>
      <c r="H4" s="8"/>
      <c r="I4" s="8">
        <f>IF(DAY(OctSun1)=1,OctSun1,OctSun1+7)</f>
        <v>44835</v>
      </c>
      <c r="J4" s="3"/>
      <c r="K4" s="80" t="s">
        <v>7</v>
      </c>
      <c r="L4" s="13"/>
      <c r="M4" s="81"/>
      <c r="N4" s="82"/>
    </row>
    <row r="5" spans="1:14" ht="18" customHeight="1">
      <c r="A5" s="2"/>
      <c r="B5" s="25"/>
      <c r="C5" s="8">
        <f>IF(DAY(OctSun1)=1,OctSun1+1,OctSun1+8)</f>
        <v>44836</v>
      </c>
      <c r="D5" s="8">
        <f>IF(DAY(OctSun1)=1,OctSun1+2,OctSun1+9)</f>
        <v>44837</v>
      </c>
      <c r="E5" s="8">
        <f>IF(DAY(OctSun1)=1,OctSun1+3,OctSun1+10)</f>
        <v>44838</v>
      </c>
      <c r="F5" s="8">
        <f>IF(DAY(OctSun1)=1,OctSun1+4,OctSun1+11)</f>
        <v>44839</v>
      </c>
      <c r="G5" s="8">
        <f>IF(DAY(OctSun1)=1,OctSun1+5,OctSun1+12)</f>
        <v>44840</v>
      </c>
      <c r="H5" s="8">
        <f>IF(DAY(OctSun1)=1,OctSun1+6,OctSun1+13)</f>
        <v>44841</v>
      </c>
      <c r="I5" s="8">
        <f>IF(DAY(OctSun1)=1,OctSun1+7,OctSun1+14)</f>
        <v>44842</v>
      </c>
      <c r="J5" s="3"/>
      <c r="K5" s="72"/>
      <c r="L5" s="14"/>
      <c r="M5" s="42"/>
      <c r="N5" s="43"/>
    </row>
    <row r="6" spans="1:14" ht="18" customHeight="1">
      <c r="A6" s="2"/>
      <c r="B6" s="25"/>
      <c r="C6" s="8">
        <f>IF(DAY(OctSun1)=1,OctSun1+8,OctSun1+15)</f>
        <v>44843</v>
      </c>
      <c r="D6" s="8">
        <f>IF(DAY(OctSun1)=1,OctSun1+9,OctSun1+16)</f>
        <v>44844</v>
      </c>
      <c r="E6" s="8">
        <f>IF(DAY(OctSun1)=1,OctSun1+10,OctSun1+17)</f>
        <v>44845</v>
      </c>
      <c r="F6" s="8">
        <f>IF(DAY(OctSun1)=1,OctSun1+11,OctSun1+18)</f>
        <v>44846</v>
      </c>
      <c r="G6" s="8">
        <f>IF(DAY(OctSun1)=1,OctSun1+12,OctSun1+19)</f>
        <v>44847</v>
      </c>
      <c r="H6" s="8">
        <f>IF(DAY(OctSun1)=1,OctSun1+13,OctSun1+20)</f>
        <v>44848</v>
      </c>
      <c r="I6" s="8">
        <f>IF(DAY(OctSun1)=1,OctSun1+14,OctSun1+21)</f>
        <v>44849</v>
      </c>
      <c r="J6" s="3"/>
      <c r="K6" s="72"/>
      <c r="L6" s="14"/>
      <c r="M6" s="42"/>
      <c r="N6" s="43"/>
    </row>
    <row r="7" spans="1:14" ht="18" customHeight="1">
      <c r="A7" s="2"/>
      <c r="B7" s="25"/>
      <c r="C7" s="8">
        <f>IF(DAY(OctSun1)=1,OctSun1+15,OctSun1+22)</f>
        <v>44850</v>
      </c>
      <c r="D7" s="8">
        <f>IF(DAY(OctSun1)=1,OctSun1+16,OctSun1+23)</f>
        <v>44851</v>
      </c>
      <c r="E7" s="8">
        <f>IF(DAY(OctSun1)=1,OctSun1+17,OctSun1+24)</f>
        <v>44852</v>
      </c>
      <c r="F7" s="8">
        <f>IF(DAY(OctSun1)=1,OctSun1+18,OctSun1+25)</f>
        <v>44853</v>
      </c>
      <c r="G7" s="8">
        <f>IF(DAY(OctSun1)=1,OctSun1+19,OctSun1+26)</f>
        <v>44854</v>
      </c>
      <c r="H7" s="8">
        <f>IF(DAY(OctSun1)=1,OctSun1+20,OctSun1+27)</f>
        <v>44855</v>
      </c>
      <c r="I7" s="8">
        <f>IF(DAY(OctSun1)=1,OctSun1+21,OctSun1+28)</f>
        <v>44856</v>
      </c>
      <c r="J7" s="3"/>
      <c r="K7" s="30"/>
      <c r="L7" s="14"/>
      <c r="M7" s="42"/>
      <c r="N7" s="43"/>
    </row>
    <row r="8" spans="1:14" ht="18.75" customHeight="1">
      <c r="A8" s="2"/>
      <c r="B8" s="25"/>
      <c r="C8" s="8">
        <f>IF(DAY(OctSun1)=1,OctSun1+22,OctSun1+29)</f>
        <v>44857</v>
      </c>
      <c r="D8" s="8">
        <f>IF(DAY(OctSun1)=1,OctSun1+23,OctSun1+30)</f>
        <v>44858</v>
      </c>
      <c r="E8" s="8">
        <f>IF(DAY(OctSun1)=1,OctSun1+24,OctSun1+31)</f>
        <v>44859</v>
      </c>
      <c r="F8" s="8">
        <f>IF(DAY(OctSun1)=1,OctSun1+25,OctSun1+32)</f>
        <v>44860</v>
      </c>
      <c r="G8" s="8">
        <f>IF(DAY(OctSun1)=1,OctSun1+26,OctSun1+33)</f>
        <v>44861</v>
      </c>
      <c r="H8" s="8">
        <f>IF(DAY(OctSun1)=1,OctSun1+27,OctSun1+34)</f>
        <v>44862</v>
      </c>
      <c r="I8" s="8">
        <f>IF(DAY(OctSun1)=1,OctSun1+28,OctSun1+35)</f>
        <v>44863</v>
      </c>
      <c r="J8" s="3"/>
      <c r="K8" s="30"/>
      <c r="L8" s="14"/>
      <c r="M8" s="42"/>
      <c r="N8" s="43"/>
    </row>
    <row r="9" spans="1:14" ht="18" customHeight="1">
      <c r="A9" s="2"/>
      <c r="B9" s="25"/>
      <c r="C9" s="8">
        <f>IF(DAY(OctSun1)=1,OctSun1+29,OctSun1+36)</f>
        <v>44864</v>
      </c>
      <c r="D9" s="8">
        <v>31</v>
      </c>
      <c r="E9" s="8"/>
      <c r="F9" s="8"/>
      <c r="G9" s="8"/>
      <c r="H9" s="8"/>
      <c r="I9" s="8"/>
      <c r="J9" s="3"/>
      <c r="K9" s="31"/>
      <c r="L9" s="15"/>
      <c r="M9" s="46"/>
      <c r="N9" s="47"/>
    </row>
    <row r="10" spans="1:14" ht="18" customHeight="1">
      <c r="A10" s="2"/>
      <c r="B10" s="26"/>
      <c r="C10" s="20"/>
      <c r="D10" s="20"/>
      <c r="E10" s="20"/>
      <c r="F10" s="20"/>
      <c r="G10" s="20"/>
      <c r="H10" s="20"/>
      <c r="I10" s="20"/>
      <c r="J10" s="21"/>
      <c r="K10" s="71" t="s">
        <v>30</v>
      </c>
      <c r="L10" s="13"/>
      <c r="M10" s="48"/>
      <c r="N10" s="49"/>
    </row>
    <row r="11" spans="1:14" ht="18" customHeight="1">
      <c r="A11" s="2"/>
      <c r="B11" s="39" t="s">
        <v>10</v>
      </c>
      <c r="C11" s="40"/>
      <c r="D11" s="40"/>
      <c r="E11" s="40"/>
      <c r="F11" s="40"/>
      <c r="G11" s="40"/>
      <c r="H11" s="40"/>
      <c r="I11" s="40"/>
      <c r="J11" s="41"/>
      <c r="K11" s="72"/>
      <c r="L11" s="14"/>
      <c r="M11" s="42"/>
      <c r="N11" s="43"/>
    </row>
    <row r="12" spans="1:14" ht="18" customHeight="1">
      <c r="A12" s="2"/>
      <c r="B12" s="39"/>
      <c r="C12" s="40"/>
      <c r="D12" s="40"/>
      <c r="E12" s="40"/>
      <c r="F12" s="40"/>
      <c r="G12" s="40"/>
      <c r="H12" s="40"/>
      <c r="I12" s="40"/>
      <c r="J12" s="41"/>
      <c r="K12" s="72"/>
      <c r="L12" s="14"/>
      <c r="M12" s="42"/>
      <c r="N12" s="43"/>
    </row>
    <row r="13" spans="1:14" ht="18" customHeight="1">
      <c r="B13" s="35" t="s">
        <v>7</v>
      </c>
      <c r="C13" s="73" t="s">
        <v>8</v>
      </c>
      <c r="D13" s="75"/>
      <c r="E13" s="73" t="s">
        <v>11</v>
      </c>
      <c r="F13" s="75"/>
      <c r="G13" s="73" t="s">
        <v>12</v>
      </c>
      <c r="H13" s="75"/>
      <c r="I13" s="73" t="s">
        <v>13</v>
      </c>
      <c r="J13" s="74"/>
      <c r="K13" s="30"/>
      <c r="L13" s="14"/>
      <c r="M13" s="42"/>
      <c r="N13" s="43"/>
    </row>
    <row r="14" spans="1:14" ht="18" customHeight="1">
      <c r="B14" s="6"/>
      <c r="C14" s="50"/>
      <c r="D14" s="51"/>
      <c r="E14" s="50"/>
      <c r="F14" s="51"/>
      <c r="G14" s="50"/>
      <c r="H14" s="51"/>
      <c r="I14" s="50"/>
      <c r="J14" s="65"/>
      <c r="K14" s="30"/>
      <c r="L14" s="14"/>
      <c r="M14" s="42"/>
      <c r="N14" s="43"/>
    </row>
    <row r="15" spans="1:14" ht="18" customHeight="1">
      <c r="B15" s="4"/>
      <c r="C15" s="52"/>
      <c r="D15" s="53"/>
      <c r="E15" s="52"/>
      <c r="F15" s="53"/>
      <c r="G15" s="52"/>
      <c r="H15" s="53"/>
      <c r="I15" s="63"/>
      <c r="J15" s="64"/>
      <c r="K15" s="32"/>
      <c r="L15" s="16"/>
      <c r="M15" s="46"/>
      <c r="N15" s="47"/>
    </row>
    <row r="16" spans="1:14" ht="18" customHeight="1">
      <c r="B16" s="6"/>
      <c r="C16" s="50"/>
      <c r="D16" s="51"/>
      <c r="E16" s="50"/>
      <c r="F16" s="51"/>
      <c r="G16" s="50"/>
      <c r="H16" s="51"/>
      <c r="I16" s="59"/>
      <c r="J16" s="60"/>
      <c r="K16" s="71" t="s">
        <v>11</v>
      </c>
      <c r="L16" s="13"/>
      <c r="M16" s="48"/>
      <c r="N16" s="49"/>
    </row>
    <row r="17" spans="2:14" ht="18" customHeight="1">
      <c r="B17" s="4"/>
      <c r="C17" s="52"/>
      <c r="D17" s="53"/>
      <c r="E17" s="52"/>
      <c r="F17" s="53"/>
      <c r="G17" s="52"/>
      <c r="H17" s="53"/>
      <c r="I17" s="63"/>
      <c r="J17" s="64"/>
      <c r="K17" s="72"/>
      <c r="L17" s="14"/>
      <c r="M17" s="42"/>
      <c r="N17" s="43"/>
    </row>
    <row r="18" spans="2:14" ht="18" customHeight="1">
      <c r="B18" s="7"/>
      <c r="C18" s="68"/>
      <c r="D18" s="69"/>
      <c r="E18" s="68"/>
      <c r="F18" s="69"/>
      <c r="G18" s="68"/>
      <c r="H18" s="69"/>
      <c r="I18" s="68"/>
      <c r="J18" s="70"/>
      <c r="K18" s="72"/>
      <c r="L18" s="14"/>
      <c r="M18" s="42"/>
      <c r="N18" s="43"/>
    </row>
    <row r="19" spans="2:14" ht="18" customHeight="1">
      <c r="B19" s="4"/>
      <c r="C19" s="52"/>
      <c r="D19" s="53"/>
      <c r="E19" s="52"/>
      <c r="F19" s="53"/>
      <c r="G19" s="52"/>
      <c r="H19" s="53"/>
      <c r="I19" s="63"/>
      <c r="J19" s="64"/>
      <c r="K19" s="30"/>
      <c r="L19" s="14"/>
      <c r="M19" s="42"/>
      <c r="N19" s="43"/>
    </row>
    <row r="20" spans="2:14" ht="18" customHeight="1">
      <c r="B20" s="6"/>
      <c r="C20" s="50"/>
      <c r="D20" s="51"/>
      <c r="E20" s="50"/>
      <c r="F20" s="51"/>
      <c r="G20" s="50"/>
      <c r="H20" s="51"/>
      <c r="I20" s="50"/>
      <c r="J20" s="65"/>
      <c r="K20" s="30"/>
      <c r="L20" s="14"/>
      <c r="M20" s="42"/>
      <c r="N20" s="43"/>
    </row>
    <row r="21" spans="2:14" ht="18" customHeight="1">
      <c r="B21" s="4"/>
      <c r="C21" s="52"/>
      <c r="D21" s="53"/>
      <c r="E21" s="52"/>
      <c r="F21" s="53"/>
      <c r="G21" s="52"/>
      <c r="H21" s="53"/>
      <c r="I21" s="66"/>
      <c r="J21" s="67"/>
      <c r="K21" s="32"/>
      <c r="L21" s="16"/>
      <c r="M21" s="46"/>
      <c r="N21" s="47"/>
    </row>
    <row r="22" spans="2:14" ht="18" customHeight="1">
      <c r="B22" s="6"/>
      <c r="C22" s="50"/>
      <c r="D22" s="51"/>
      <c r="E22" s="50"/>
      <c r="F22" s="51"/>
      <c r="G22" s="50"/>
      <c r="H22" s="51"/>
      <c r="I22" s="50"/>
      <c r="J22" s="65"/>
      <c r="K22" s="71" t="s">
        <v>31</v>
      </c>
      <c r="L22" s="13"/>
      <c r="M22" s="48"/>
      <c r="N22" s="49"/>
    </row>
    <row r="23" spans="2:14" ht="18" customHeight="1">
      <c r="B23" s="4"/>
      <c r="C23" s="52"/>
      <c r="D23" s="53"/>
      <c r="E23" s="52"/>
      <c r="F23" s="53"/>
      <c r="G23" s="52"/>
      <c r="H23" s="53"/>
      <c r="I23" s="63"/>
      <c r="J23" s="64"/>
      <c r="K23" s="72"/>
      <c r="L23" s="14"/>
      <c r="M23" s="42"/>
      <c r="N23" s="43"/>
    </row>
    <row r="24" spans="2:14" ht="18" customHeight="1">
      <c r="B24" s="6"/>
      <c r="C24" s="50"/>
      <c r="D24" s="51"/>
      <c r="E24" s="50"/>
      <c r="F24" s="51"/>
      <c r="G24" s="50"/>
      <c r="H24" s="51"/>
      <c r="I24" s="50"/>
      <c r="J24" s="65"/>
      <c r="K24" s="72"/>
      <c r="L24" s="14"/>
      <c r="M24" s="42"/>
      <c r="N24" s="43"/>
    </row>
    <row r="25" spans="2:14" ht="18" customHeight="1">
      <c r="B25" s="4"/>
      <c r="C25" s="52"/>
      <c r="D25" s="53"/>
      <c r="E25" s="52"/>
      <c r="F25" s="53"/>
      <c r="G25" s="52"/>
      <c r="H25" s="53"/>
      <c r="I25" s="63"/>
      <c r="J25" s="64"/>
      <c r="K25" s="72"/>
      <c r="L25" s="14"/>
      <c r="M25" s="42"/>
      <c r="N25" s="43"/>
    </row>
    <row r="26" spans="2:14" ht="18" customHeight="1">
      <c r="B26" s="6"/>
      <c r="C26" s="50"/>
      <c r="D26" s="51"/>
      <c r="E26" s="50"/>
      <c r="F26" s="51"/>
      <c r="G26" s="50"/>
      <c r="H26" s="51"/>
      <c r="I26" s="50"/>
      <c r="J26" s="65"/>
      <c r="K26" s="30"/>
      <c r="L26" s="14"/>
      <c r="M26" s="42"/>
      <c r="N26" s="43"/>
    </row>
    <row r="27" spans="2:14" ht="18" customHeight="1">
      <c r="B27" s="4"/>
      <c r="C27" s="52"/>
      <c r="D27" s="53"/>
      <c r="E27" s="52"/>
      <c r="F27" s="53"/>
      <c r="G27" s="52"/>
      <c r="H27" s="53"/>
      <c r="I27" s="63"/>
      <c r="J27" s="64"/>
      <c r="K27" s="32"/>
      <c r="L27" s="16"/>
      <c r="M27" s="46"/>
      <c r="N27" s="47"/>
    </row>
    <row r="28" spans="2:14" ht="18" customHeight="1">
      <c r="B28" s="6"/>
      <c r="C28" s="50"/>
      <c r="D28" s="51"/>
      <c r="E28" s="50"/>
      <c r="F28" s="51"/>
      <c r="G28" s="50"/>
      <c r="H28" s="51"/>
      <c r="I28" s="50"/>
      <c r="J28" s="65"/>
      <c r="K28" s="71" t="s">
        <v>13</v>
      </c>
      <c r="L28" s="13"/>
      <c r="M28" s="48"/>
      <c r="N28" s="49"/>
    </row>
    <row r="29" spans="2:14" ht="18" customHeight="1">
      <c r="B29" s="4"/>
      <c r="C29" s="52"/>
      <c r="D29" s="53"/>
      <c r="E29" s="52"/>
      <c r="F29" s="53"/>
      <c r="G29" s="52"/>
      <c r="H29" s="53"/>
      <c r="I29" s="52"/>
      <c r="J29" s="58"/>
      <c r="K29" s="72"/>
      <c r="L29" s="14"/>
      <c r="M29" s="42"/>
      <c r="N29" s="43"/>
    </row>
    <row r="30" spans="2:14" ht="18" customHeight="1">
      <c r="B30" s="6"/>
      <c r="C30" s="50"/>
      <c r="D30" s="51"/>
      <c r="E30" s="50"/>
      <c r="F30" s="51"/>
      <c r="G30" s="50"/>
      <c r="H30" s="51"/>
      <c r="I30" s="56"/>
      <c r="J30" s="57"/>
      <c r="K30" s="72"/>
      <c r="L30" s="14"/>
      <c r="M30" s="42"/>
      <c r="N30" s="43"/>
    </row>
    <row r="31" spans="2:14" ht="18" customHeight="1">
      <c r="B31" s="4"/>
      <c r="C31" s="52"/>
      <c r="D31" s="53"/>
      <c r="E31" s="52"/>
      <c r="F31" s="53"/>
      <c r="G31" s="52"/>
      <c r="H31" s="53"/>
      <c r="I31" s="52"/>
      <c r="J31" s="58"/>
      <c r="K31" s="33"/>
      <c r="L31" s="14"/>
      <c r="M31" s="42"/>
      <c r="N31" s="43"/>
    </row>
    <row r="32" spans="2:14" ht="18" customHeight="1">
      <c r="B32" s="6"/>
      <c r="C32" s="50"/>
      <c r="D32" s="51"/>
      <c r="E32" s="50"/>
      <c r="F32" s="51"/>
      <c r="G32" s="50"/>
      <c r="H32" s="51"/>
      <c r="I32" s="59"/>
      <c r="J32" s="60"/>
      <c r="K32" s="33"/>
      <c r="L32" s="14"/>
      <c r="M32" s="42"/>
      <c r="N32" s="43"/>
    </row>
    <row r="33" spans="2:14" ht="18" customHeight="1">
      <c r="B33" s="5"/>
      <c r="C33" s="54"/>
      <c r="D33" s="55"/>
      <c r="E33" s="54"/>
      <c r="F33" s="55"/>
      <c r="G33" s="54"/>
      <c r="H33" s="55"/>
      <c r="I33" s="61"/>
      <c r="J33" s="62"/>
      <c r="K33" s="12"/>
      <c r="L33" s="17"/>
      <c r="M33" s="44"/>
      <c r="N33" s="45"/>
    </row>
  </sheetData>
  <mergeCells count="123">
    <mergeCell ref="K10:K12"/>
    <mergeCell ref="N2:N3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3:B4"/>
    <mergeCell ref="K2:M3"/>
    <mergeCell ref="K4:K6"/>
    <mergeCell ref="M4:N4"/>
    <mergeCell ref="M5:N5"/>
    <mergeCell ref="M6:N6"/>
    <mergeCell ref="M7:N7"/>
    <mergeCell ref="M8:N8"/>
    <mergeCell ref="M9:N9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C4:H4">
    <cfRule type="expression" dxfId="14" priority="3" stopIfTrue="1">
      <formula>DAY(C4)&gt;8</formula>
    </cfRule>
  </conditionalFormatting>
  <conditionalFormatting sqref="C8:I10">
    <cfRule type="expression" dxfId="13" priority="2" stopIfTrue="1">
      <formula>AND(DAY(C8)&gt;=1,DAY(C8)&lt;=15)</formula>
    </cfRule>
  </conditionalFormatting>
  <conditionalFormatting sqref="C4:I9">
    <cfRule type="expression" dxfId="12" priority="4">
      <formula>VLOOKUP(DAY(C4),AssignmentDays,1,FALSE)=DAY(C4)</formula>
    </cfRule>
  </conditionalFormatting>
  <conditionalFormatting sqref="B14:J33">
    <cfRule type="expression" dxfId="11" priority="1">
      <formula>B14&lt;&gt;""</formula>
    </cfRule>
  </conditionalFormatting>
  <printOptions horizontalCentered="1" verticalCentered="1"/>
  <pageMargins left="0.5" right="0.5" top="0.5" bottom="0.5" header="0.3" footer="0.3"/>
  <pageSetup scale="91" orientation="landscape" r:id="rId1"/>
  <headerFooter>
    <oddFooter>&amp;RTemplate © www.calendarlabs.com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>
    <tabColor theme="4"/>
    <pageSetUpPr fitToPage="1"/>
  </sheetPr>
  <dimension ref="A1:AO33"/>
  <sheetViews>
    <sheetView showGridLines="0" view="pageLayout" zoomScale="84" zoomScalePageLayoutView="84" workbookViewId="0">
      <selection activeCell="F8" sqref="F8"/>
    </sheetView>
  </sheetViews>
  <sheetFormatPr defaultColWidth="8.7109375" defaultRowHeight="16.5" customHeight="1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/>
    <row r="2" spans="1:14" ht="18" customHeight="1">
      <c r="A2" s="2"/>
      <c r="B2" s="27"/>
      <c r="C2" s="18"/>
      <c r="D2" s="18"/>
      <c r="E2" s="18"/>
      <c r="F2" s="18"/>
      <c r="G2" s="18"/>
      <c r="H2" s="18"/>
      <c r="I2" s="18"/>
      <c r="J2" s="19"/>
      <c r="K2" s="76" t="s">
        <v>1</v>
      </c>
      <c r="L2" s="77">
        <v>2013</v>
      </c>
      <c r="M2" s="77"/>
      <c r="N2" s="85">
        <f>CalendarYear</f>
        <v>2022</v>
      </c>
    </row>
    <row r="3" spans="1:14" ht="21" customHeight="1">
      <c r="A3" s="2"/>
      <c r="B3" s="37" t="s">
        <v>28</v>
      </c>
      <c r="C3" s="36" t="s">
        <v>6</v>
      </c>
      <c r="D3" s="36" t="s">
        <v>2</v>
      </c>
      <c r="E3" s="36" t="s">
        <v>3</v>
      </c>
      <c r="F3" s="36" t="s">
        <v>4</v>
      </c>
      <c r="G3" s="36" t="s">
        <v>3</v>
      </c>
      <c r="H3" s="36" t="s">
        <v>5</v>
      </c>
      <c r="I3" s="36" t="s">
        <v>6</v>
      </c>
      <c r="J3" s="3"/>
      <c r="K3" s="78"/>
      <c r="L3" s="79"/>
      <c r="M3" s="79"/>
      <c r="N3" s="86"/>
    </row>
    <row r="4" spans="1:14" ht="18" customHeight="1">
      <c r="A4" s="2"/>
      <c r="B4" s="37"/>
      <c r="C4" s="8"/>
      <c r="D4" s="8"/>
      <c r="E4" s="8">
        <f>IF(DAY(NovSun1)=1,NovSun1-4,NovSun1+3)</f>
        <v>44866</v>
      </c>
      <c r="F4" s="8">
        <f>IF(DAY(NovSun1)=1,NovSun1-3,NovSun1+4)</f>
        <v>44867</v>
      </c>
      <c r="G4" s="8">
        <f>IF(DAY(NovSun1)=1,NovSun1-2,NovSun1+5)</f>
        <v>44868</v>
      </c>
      <c r="H4" s="8">
        <f>IF(DAY(NovSun1)=1,NovSun1-1,NovSun1+6)</f>
        <v>44869</v>
      </c>
      <c r="I4" s="8">
        <f>IF(DAY(NovSun1)=1,NovSun1,NovSun1+7)</f>
        <v>44870</v>
      </c>
      <c r="J4" s="3"/>
      <c r="K4" s="80" t="s">
        <v>7</v>
      </c>
      <c r="L4" s="13"/>
      <c r="M4" s="81"/>
      <c r="N4" s="82"/>
    </row>
    <row r="5" spans="1:14" ht="18" customHeight="1">
      <c r="A5" s="2"/>
      <c r="B5" s="25"/>
      <c r="C5" s="8">
        <f>IF(DAY(NovSun1)=1,NovSun1+1,NovSun1+8)</f>
        <v>44871</v>
      </c>
      <c r="D5" s="8">
        <f>IF(DAY(NovSun1)=1,NovSun1+2,NovSun1+9)</f>
        <v>44872</v>
      </c>
      <c r="E5" s="8">
        <f>IF(DAY(NovSun1)=1,NovSun1+3,NovSun1+10)</f>
        <v>44873</v>
      </c>
      <c r="F5" s="8">
        <f>IF(DAY(NovSun1)=1,NovSun1+4,NovSun1+11)</f>
        <v>44874</v>
      </c>
      <c r="G5" s="8">
        <f>IF(DAY(NovSun1)=1,NovSun1+5,NovSun1+12)</f>
        <v>44875</v>
      </c>
      <c r="H5" s="8">
        <f>IF(DAY(NovSun1)=1,NovSun1+6,NovSun1+13)</f>
        <v>44876</v>
      </c>
      <c r="I5" s="8">
        <f>IF(DAY(NovSun1)=1,NovSun1+7,NovSun1+14)</f>
        <v>44877</v>
      </c>
      <c r="J5" s="3"/>
      <c r="K5" s="72"/>
      <c r="L5" s="14"/>
      <c r="M5" s="42"/>
      <c r="N5" s="43"/>
    </row>
    <row r="6" spans="1:14" ht="18" customHeight="1">
      <c r="A6" s="2"/>
      <c r="B6" s="25"/>
      <c r="C6" s="8">
        <f>IF(DAY(NovSun1)=1,NovSun1+8,NovSun1+15)</f>
        <v>44878</v>
      </c>
      <c r="D6" s="8">
        <f>IF(DAY(NovSun1)=1,NovSun1+9,NovSun1+16)</f>
        <v>44879</v>
      </c>
      <c r="E6" s="8">
        <f>IF(DAY(NovSun1)=1,NovSun1+10,NovSun1+17)</f>
        <v>44880</v>
      </c>
      <c r="F6" s="8">
        <f>IF(DAY(NovSun1)=1,NovSun1+11,NovSun1+18)</f>
        <v>44881</v>
      </c>
      <c r="G6" s="8">
        <f>IF(DAY(NovSun1)=1,NovSun1+12,NovSun1+19)</f>
        <v>44882</v>
      </c>
      <c r="H6" s="8">
        <f>IF(DAY(NovSun1)=1,NovSun1+13,NovSun1+20)</f>
        <v>44883</v>
      </c>
      <c r="I6" s="8">
        <f>IF(DAY(NovSun1)=1,NovSun1+14,NovSun1+21)</f>
        <v>44884</v>
      </c>
      <c r="J6" s="3"/>
      <c r="K6" s="72"/>
      <c r="L6" s="14"/>
      <c r="M6" s="42"/>
      <c r="N6" s="43"/>
    </row>
    <row r="7" spans="1:14" ht="18" customHeight="1">
      <c r="A7" s="2"/>
      <c r="B7" s="25"/>
      <c r="C7" s="8">
        <f>IF(DAY(NovSun1)=1,NovSun1+15,NovSun1+22)</f>
        <v>44885</v>
      </c>
      <c r="D7" s="8">
        <f>IF(DAY(NovSun1)=1,NovSun1+16,NovSun1+23)</f>
        <v>44886</v>
      </c>
      <c r="E7" s="8">
        <f>IF(DAY(NovSun1)=1,NovSun1+17,NovSun1+24)</f>
        <v>44887</v>
      </c>
      <c r="F7" s="8">
        <f>IF(DAY(NovSun1)=1,NovSun1+18,NovSun1+25)</f>
        <v>44888</v>
      </c>
      <c r="G7" s="8">
        <f>IF(DAY(NovSun1)=1,NovSun1+19,NovSun1+26)</f>
        <v>44889</v>
      </c>
      <c r="H7" s="8">
        <f>IF(DAY(NovSun1)=1,NovSun1+20,NovSun1+27)</f>
        <v>44890</v>
      </c>
      <c r="I7" s="8">
        <f>IF(DAY(NovSun1)=1,NovSun1+21,NovSun1+28)</f>
        <v>44891</v>
      </c>
      <c r="J7" s="3"/>
      <c r="K7" s="30"/>
      <c r="L7" s="14"/>
      <c r="M7" s="42"/>
      <c r="N7" s="43"/>
    </row>
    <row r="8" spans="1:14" ht="18.75" customHeight="1">
      <c r="A8" s="2"/>
      <c r="B8" s="25"/>
      <c r="C8" s="8">
        <f>IF(DAY(NovSun1)=1,NovSun1+22,NovSun1+29)</f>
        <v>44892</v>
      </c>
      <c r="D8" s="8">
        <f>IF(DAY(NovSun1)=1,NovSun1+23,NovSun1+30)</f>
        <v>44893</v>
      </c>
      <c r="E8" s="8">
        <f>IF(DAY(NovSun1)=1,NovSun1+24,NovSun1+31)</f>
        <v>44894</v>
      </c>
      <c r="F8" s="8">
        <v>30</v>
      </c>
      <c r="G8" s="8"/>
      <c r="H8" s="8"/>
      <c r="I8" s="8"/>
      <c r="J8" s="3"/>
      <c r="K8" s="30"/>
      <c r="L8" s="14"/>
      <c r="M8" s="42"/>
      <c r="N8" s="43"/>
    </row>
    <row r="9" spans="1:14" ht="18" customHeight="1">
      <c r="A9" s="2"/>
      <c r="B9" s="25"/>
      <c r="C9" s="8"/>
      <c r="D9" s="8"/>
      <c r="E9" s="8"/>
      <c r="F9" s="8"/>
      <c r="G9" s="8"/>
      <c r="H9" s="8"/>
      <c r="I9" s="8"/>
      <c r="J9" s="3"/>
      <c r="K9" s="31"/>
      <c r="L9" s="15"/>
      <c r="M9" s="46"/>
      <c r="N9" s="47"/>
    </row>
    <row r="10" spans="1:14" ht="18" customHeight="1">
      <c r="A10" s="2"/>
      <c r="B10" s="26"/>
      <c r="C10" s="20"/>
      <c r="D10" s="20"/>
      <c r="E10" s="20"/>
      <c r="F10" s="20"/>
      <c r="G10" s="20"/>
      <c r="H10" s="20"/>
      <c r="I10" s="20"/>
      <c r="J10" s="21"/>
      <c r="K10" s="71" t="s">
        <v>30</v>
      </c>
      <c r="L10" s="13"/>
      <c r="M10" s="48"/>
      <c r="N10" s="49"/>
    </row>
    <row r="11" spans="1:14" ht="18" customHeight="1">
      <c r="A11" s="2"/>
      <c r="B11" s="39" t="s">
        <v>10</v>
      </c>
      <c r="C11" s="40"/>
      <c r="D11" s="40"/>
      <c r="E11" s="40"/>
      <c r="F11" s="40"/>
      <c r="G11" s="40"/>
      <c r="H11" s="40"/>
      <c r="I11" s="40"/>
      <c r="J11" s="41"/>
      <c r="K11" s="72"/>
      <c r="L11" s="14"/>
      <c r="M11" s="42"/>
      <c r="N11" s="43"/>
    </row>
    <row r="12" spans="1:14" ht="18" customHeight="1">
      <c r="A12" s="2"/>
      <c r="B12" s="39"/>
      <c r="C12" s="40"/>
      <c r="D12" s="40"/>
      <c r="E12" s="40"/>
      <c r="F12" s="40"/>
      <c r="G12" s="40"/>
      <c r="H12" s="40"/>
      <c r="I12" s="40"/>
      <c r="J12" s="41"/>
      <c r="K12" s="72"/>
      <c r="L12" s="14"/>
      <c r="M12" s="42"/>
      <c r="N12" s="43"/>
    </row>
    <row r="13" spans="1:14" ht="18" customHeight="1">
      <c r="B13" s="35" t="s">
        <v>7</v>
      </c>
      <c r="C13" s="73" t="s">
        <v>8</v>
      </c>
      <c r="D13" s="75"/>
      <c r="E13" s="73" t="s">
        <v>11</v>
      </c>
      <c r="F13" s="75"/>
      <c r="G13" s="73" t="s">
        <v>12</v>
      </c>
      <c r="H13" s="75"/>
      <c r="I13" s="73" t="s">
        <v>13</v>
      </c>
      <c r="J13" s="74"/>
      <c r="K13" s="30"/>
      <c r="L13" s="14"/>
      <c r="M13" s="42"/>
      <c r="N13" s="43"/>
    </row>
    <row r="14" spans="1:14" ht="18" customHeight="1">
      <c r="B14" s="6"/>
      <c r="C14" s="50"/>
      <c r="D14" s="51"/>
      <c r="E14" s="50"/>
      <c r="F14" s="51"/>
      <c r="G14" s="50"/>
      <c r="H14" s="51"/>
      <c r="I14" s="50"/>
      <c r="J14" s="65"/>
      <c r="K14" s="30"/>
      <c r="L14" s="14"/>
      <c r="M14" s="42"/>
      <c r="N14" s="43"/>
    </row>
    <row r="15" spans="1:14" ht="18" customHeight="1">
      <c r="B15" s="4"/>
      <c r="C15" s="52"/>
      <c r="D15" s="53"/>
      <c r="E15" s="52"/>
      <c r="F15" s="53"/>
      <c r="G15" s="52"/>
      <c r="H15" s="53"/>
      <c r="I15" s="63"/>
      <c r="J15" s="64"/>
      <c r="K15" s="32"/>
      <c r="L15" s="16"/>
      <c r="M15" s="46"/>
      <c r="N15" s="47"/>
    </row>
    <row r="16" spans="1:14" ht="18" customHeight="1">
      <c r="B16" s="6"/>
      <c r="C16" s="50"/>
      <c r="D16" s="51"/>
      <c r="E16" s="50"/>
      <c r="F16" s="51"/>
      <c r="G16" s="50"/>
      <c r="H16" s="51"/>
      <c r="I16" s="59"/>
      <c r="J16" s="60"/>
      <c r="K16" s="71" t="s">
        <v>11</v>
      </c>
      <c r="L16" s="13"/>
      <c r="M16" s="48"/>
      <c r="N16" s="49"/>
    </row>
    <row r="17" spans="2:14" ht="18" customHeight="1">
      <c r="B17" s="4"/>
      <c r="C17" s="52"/>
      <c r="D17" s="53"/>
      <c r="E17" s="52"/>
      <c r="F17" s="53"/>
      <c r="G17" s="52"/>
      <c r="H17" s="53"/>
      <c r="I17" s="63"/>
      <c r="J17" s="64"/>
      <c r="K17" s="72"/>
      <c r="L17" s="14"/>
      <c r="M17" s="42"/>
      <c r="N17" s="43"/>
    </row>
    <row r="18" spans="2:14" ht="18" customHeight="1">
      <c r="B18" s="7"/>
      <c r="C18" s="68"/>
      <c r="D18" s="69"/>
      <c r="E18" s="68"/>
      <c r="F18" s="69"/>
      <c r="G18" s="68"/>
      <c r="H18" s="69"/>
      <c r="I18" s="68"/>
      <c r="J18" s="70"/>
      <c r="K18" s="72"/>
      <c r="L18" s="14"/>
      <c r="M18" s="42"/>
      <c r="N18" s="43"/>
    </row>
    <row r="19" spans="2:14" ht="18" customHeight="1">
      <c r="B19" s="4"/>
      <c r="C19" s="52"/>
      <c r="D19" s="53"/>
      <c r="E19" s="52"/>
      <c r="F19" s="53"/>
      <c r="G19" s="52"/>
      <c r="H19" s="53"/>
      <c r="I19" s="63"/>
      <c r="J19" s="64"/>
      <c r="K19" s="30"/>
      <c r="L19" s="14"/>
      <c r="M19" s="42"/>
      <c r="N19" s="43"/>
    </row>
    <row r="20" spans="2:14" ht="18" customHeight="1">
      <c r="B20" s="6"/>
      <c r="C20" s="50"/>
      <c r="D20" s="51"/>
      <c r="E20" s="50"/>
      <c r="F20" s="51"/>
      <c r="G20" s="50"/>
      <c r="H20" s="51"/>
      <c r="I20" s="50"/>
      <c r="J20" s="65"/>
      <c r="K20" s="30"/>
      <c r="L20" s="14"/>
      <c r="M20" s="42"/>
      <c r="N20" s="43"/>
    </row>
    <row r="21" spans="2:14" ht="18" customHeight="1">
      <c r="B21" s="4"/>
      <c r="C21" s="52"/>
      <c r="D21" s="53"/>
      <c r="E21" s="52"/>
      <c r="F21" s="53"/>
      <c r="G21" s="52"/>
      <c r="H21" s="53"/>
      <c r="I21" s="66"/>
      <c r="J21" s="67"/>
      <c r="K21" s="32"/>
      <c r="L21" s="16"/>
      <c r="M21" s="46"/>
      <c r="N21" s="47"/>
    </row>
    <row r="22" spans="2:14" ht="18" customHeight="1">
      <c r="B22" s="6"/>
      <c r="C22" s="50"/>
      <c r="D22" s="51"/>
      <c r="E22" s="50"/>
      <c r="F22" s="51"/>
      <c r="G22" s="50"/>
      <c r="H22" s="51"/>
      <c r="I22" s="50"/>
      <c r="J22" s="65"/>
      <c r="K22" s="71" t="s">
        <v>31</v>
      </c>
      <c r="L22" s="13"/>
      <c r="M22" s="48"/>
      <c r="N22" s="49"/>
    </row>
    <row r="23" spans="2:14" ht="18" customHeight="1">
      <c r="B23" s="4"/>
      <c r="C23" s="52"/>
      <c r="D23" s="53"/>
      <c r="E23" s="52"/>
      <c r="F23" s="53"/>
      <c r="G23" s="52"/>
      <c r="H23" s="53"/>
      <c r="I23" s="63"/>
      <c r="J23" s="64"/>
      <c r="K23" s="72"/>
      <c r="L23" s="14"/>
      <c r="M23" s="42"/>
      <c r="N23" s="43"/>
    </row>
    <row r="24" spans="2:14" ht="18" customHeight="1">
      <c r="B24" s="6"/>
      <c r="C24" s="50"/>
      <c r="D24" s="51"/>
      <c r="E24" s="50"/>
      <c r="F24" s="51"/>
      <c r="G24" s="50"/>
      <c r="H24" s="51"/>
      <c r="I24" s="50"/>
      <c r="J24" s="65"/>
      <c r="K24" s="72"/>
      <c r="L24" s="14"/>
      <c r="M24" s="42"/>
      <c r="N24" s="43"/>
    </row>
    <row r="25" spans="2:14" ht="18" customHeight="1">
      <c r="B25" s="4"/>
      <c r="C25" s="52"/>
      <c r="D25" s="53"/>
      <c r="E25" s="52"/>
      <c r="F25" s="53"/>
      <c r="G25" s="52"/>
      <c r="H25" s="53"/>
      <c r="I25" s="63"/>
      <c r="J25" s="64"/>
      <c r="K25" s="72"/>
      <c r="L25" s="14"/>
      <c r="M25" s="42"/>
      <c r="N25" s="43"/>
    </row>
    <row r="26" spans="2:14" ht="18" customHeight="1">
      <c r="B26" s="6"/>
      <c r="C26" s="50"/>
      <c r="D26" s="51"/>
      <c r="E26" s="50"/>
      <c r="F26" s="51"/>
      <c r="G26" s="50"/>
      <c r="H26" s="51"/>
      <c r="I26" s="50"/>
      <c r="J26" s="65"/>
      <c r="K26" s="30"/>
      <c r="L26" s="14"/>
      <c r="M26" s="42"/>
      <c r="N26" s="43"/>
    </row>
    <row r="27" spans="2:14" ht="18" customHeight="1">
      <c r="B27" s="4"/>
      <c r="C27" s="52"/>
      <c r="D27" s="53"/>
      <c r="E27" s="52"/>
      <c r="F27" s="53"/>
      <c r="G27" s="52"/>
      <c r="H27" s="53"/>
      <c r="I27" s="63"/>
      <c r="J27" s="64"/>
      <c r="K27" s="32"/>
      <c r="L27" s="16"/>
      <c r="M27" s="46"/>
      <c r="N27" s="47"/>
    </row>
    <row r="28" spans="2:14" ht="18" customHeight="1">
      <c r="B28" s="6"/>
      <c r="C28" s="50"/>
      <c r="D28" s="51"/>
      <c r="E28" s="50"/>
      <c r="F28" s="51"/>
      <c r="G28" s="50"/>
      <c r="H28" s="51"/>
      <c r="I28" s="50"/>
      <c r="J28" s="65"/>
      <c r="K28" s="71" t="s">
        <v>13</v>
      </c>
      <c r="L28" s="13"/>
      <c r="M28" s="48"/>
      <c r="N28" s="49"/>
    </row>
    <row r="29" spans="2:14" ht="18" customHeight="1">
      <c r="B29" s="4"/>
      <c r="C29" s="52"/>
      <c r="D29" s="53"/>
      <c r="E29" s="52"/>
      <c r="F29" s="53"/>
      <c r="G29" s="52"/>
      <c r="H29" s="53"/>
      <c r="I29" s="52"/>
      <c r="J29" s="58"/>
      <c r="K29" s="72"/>
      <c r="L29" s="14"/>
      <c r="M29" s="42"/>
      <c r="N29" s="43"/>
    </row>
    <row r="30" spans="2:14" ht="18" customHeight="1">
      <c r="B30" s="6"/>
      <c r="C30" s="50"/>
      <c r="D30" s="51"/>
      <c r="E30" s="50"/>
      <c r="F30" s="51"/>
      <c r="G30" s="50"/>
      <c r="H30" s="51"/>
      <c r="I30" s="56"/>
      <c r="J30" s="57"/>
      <c r="K30" s="72"/>
      <c r="L30" s="14"/>
      <c r="M30" s="42"/>
      <c r="N30" s="43"/>
    </row>
    <row r="31" spans="2:14" ht="18" customHeight="1">
      <c r="B31" s="4"/>
      <c r="C31" s="52"/>
      <c r="D31" s="53"/>
      <c r="E31" s="52"/>
      <c r="F31" s="53"/>
      <c r="G31" s="52"/>
      <c r="H31" s="53"/>
      <c r="I31" s="52"/>
      <c r="J31" s="58"/>
      <c r="K31" s="33"/>
      <c r="L31" s="14"/>
      <c r="M31" s="42"/>
      <c r="N31" s="43"/>
    </row>
    <row r="32" spans="2:14" ht="18" customHeight="1">
      <c r="B32" s="6"/>
      <c r="C32" s="50"/>
      <c r="D32" s="51"/>
      <c r="E32" s="50"/>
      <c r="F32" s="51"/>
      <c r="G32" s="50"/>
      <c r="H32" s="51"/>
      <c r="I32" s="59"/>
      <c r="J32" s="60"/>
      <c r="K32" s="33"/>
      <c r="L32" s="14"/>
      <c r="M32" s="42"/>
      <c r="N32" s="43"/>
    </row>
    <row r="33" spans="2:14" ht="18" customHeight="1">
      <c r="B33" s="5"/>
      <c r="C33" s="54"/>
      <c r="D33" s="55"/>
      <c r="E33" s="54"/>
      <c r="F33" s="55"/>
      <c r="G33" s="54"/>
      <c r="H33" s="55"/>
      <c r="I33" s="61"/>
      <c r="J33" s="62"/>
      <c r="K33" s="12"/>
      <c r="L33" s="17"/>
      <c r="M33" s="44"/>
      <c r="N33" s="45"/>
    </row>
  </sheetData>
  <mergeCells count="123">
    <mergeCell ref="K10:K12"/>
    <mergeCell ref="N2:N3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3:B4"/>
    <mergeCell ref="K2:M3"/>
    <mergeCell ref="K4:K6"/>
    <mergeCell ref="M4:N4"/>
    <mergeCell ref="M5:N5"/>
    <mergeCell ref="M6:N6"/>
    <mergeCell ref="M7:N7"/>
    <mergeCell ref="M8:N8"/>
    <mergeCell ref="M9:N9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C4:H4">
    <cfRule type="expression" dxfId="10" priority="3" stopIfTrue="1">
      <formula>DAY(C4)&gt;8</formula>
    </cfRule>
  </conditionalFormatting>
  <conditionalFormatting sqref="C8:I10">
    <cfRule type="expression" dxfId="9" priority="2" stopIfTrue="1">
      <formula>AND(DAY(C8)&gt;=1,DAY(C8)&lt;=15)</formula>
    </cfRule>
  </conditionalFormatting>
  <conditionalFormatting sqref="C4:I9">
    <cfRule type="expression" dxfId="8" priority="4">
      <formula>VLOOKUP(DAY(C4),AssignmentDays,1,FALSE)=DAY(C4)</formula>
    </cfRule>
  </conditionalFormatting>
  <conditionalFormatting sqref="B14:J33">
    <cfRule type="expression" dxfId="7" priority="1">
      <formula>B14&lt;&gt;""</formula>
    </cfRule>
  </conditionalFormatting>
  <printOptions horizontalCentered="1" verticalCentered="1"/>
  <pageMargins left="0.5" right="0.5" top="0.5" bottom="0.5" header="0.3" footer="0.3"/>
  <pageSetup scale="91" orientation="landscape" r:id="rId1"/>
  <headerFooter>
    <oddFooter>&amp;RTemplate © www.calendarlabs.com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>
    <tabColor theme="4"/>
    <pageSetUpPr fitToPage="1"/>
  </sheetPr>
  <dimension ref="A1:AO33"/>
  <sheetViews>
    <sheetView showGridLines="0" view="pageLayout" zoomScale="84" zoomScalePageLayoutView="84" workbookViewId="0">
      <selection activeCell="F4" sqref="F4"/>
    </sheetView>
  </sheetViews>
  <sheetFormatPr defaultColWidth="8.7109375" defaultRowHeight="16.5" customHeight="1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/>
    <row r="2" spans="1:14" ht="18" customHeight="1">
      <c r="A2" s="2"/>
      <c r="B2" s="27"/>
      <c r="C2" s="18"/>
      <c r="D2" s="18"/>
      <c r="E2" s="18"/>
      <c r="F2" s="18"/>
      <c r="G2" s="18"/>
      <c r="H2" s="18"/>
      <c r="I2" s="18"/>
      <c r="J2" s="19"/>
      <c r="K2" s="76" t="s">
        <v>1</v>
      </c>
      <c r="L2" s="77">
        <v>2013</v>
      </c>
      <c r="M2" s="77"/>
      <c r="N2" s="85">
        <f>CalendarYear</f>
        <v>2022</v>
      </c>
    </row>
    <row r="3" spans="1:14" ht="21" customHeight="1">
      <c r="A3" s="2"/>
      <c r="B3" s="37" t="s">
        <v>29</v>
      </c>
      <c r="C3" s="36" t="s">
        <v>6</v>
      </c>
      <c r="D3" s="36" t="s">
        <v>2</v>
      </c>
      <c r="E3" s="36" t="s">
        <v>3</v>
      </c>
      <c r="F3" s="36" t="s">
        <v>4</v>
      </c>
      <c r="G3" s="36" t="s">
        <v>3</v>
      </c>
      <c r="H3" s="36" t="s">
        <v>5</v>
      </c>
      <c r="I3" s="36" t="s">
        <v>6</v>
      </c>
      <c r="J3" s="3"/>
      <c r="K3" s="78"/>
      <c r="L3" s="79"/>
      <c r="M3" s="79"/>
      <c r="N3" s="86"/>
    </row>
    <row r="4" spans="1:14" ht="18" customHeight="1">
      <c r="A4" s="2"/>
      <c r="B4" s="37"/>
      <c r="C4" s="8"/>
      <c r="D4" s="8"/>
      <c r="E4" s="8"/>
      <c r="F4" s="8"/>
      <c r="G4" s="8">
        <f>IF(DAY(DecSun1)=1,DecSun1-2,DecSun1+5)</f>
        <v>44896</v>
      </c>
      <c r="H4" s="8">
        <f>IF(DAY(DecSun1)=1,DecSun1-1,DecSun1+6)</f>
        <v>44897</v>
      </c>
      <c r="I4" s="8">
        <f>IF(DAY(DecSun1)=1,DecSun1,DecSun1+7)</f>
        <v>44898</v>
      </c>
      <c r="J4" s="3"/>
      <c r="K4" s="80" t="s">
        <v>7</v>
      </c>
      <c r="L4" s="13"/>
      <c r="M4" s="81"/>
      <c r="N4" s="82"/>
    </row>
    <row r="5" spans="1:14" ht="18" customHeight="1">
      <c r="A5" s="2"/>
      <c r="B5" s="25"/>
      <c r="C5" s="8">
        <f>IF(DAY(DecSun1)=1,DecSun1+1,DecSun1+8)</f>
        <v>44899</v>
      </c>
      <c r="D5" s="8">
        <f>IF(DAY(DecSun1)=1,DecSun1+2,DecSun1+9)</f>
        <v>44900</v>
      </c>
      <c r="E5" s="8">
        <f>IF(DAY(DecSun1)=1,DecSun1+3,DecSun1+10)</f>
        <v>44901</v>
      </c>
      <c r="F5" s="8">
        <f>IF(DAY(DecSun1)=1,DecSun1+4,DecSun1+11)</f>
        <v>44902</v>
      </c>
      <c r="G5" s="8">
        <f>IF(DAY(DecSun1)=1,DecSun1+5,DecSun1+12)</f>
        <v>44903</v>
      </c>
      <c r="H5" s="8">
        <f>IF(DAY(DecSun1)=1,DecSun1+6,DecSun1+13)</f>
        <v>44904</v>
      </c>
      <c r="I5" s="8">
        <f>IF(DAY(DecSun1)=1,DecSun1+7,DecSun1+14)</f>
        <v>44905</v>
      </c>
      <c r="J5" s="3"/>
      <c r="K5" s="72"/>
      <c r="L5" s="14"/>
      <c r="M5" s="42"/>
      <c r="N5" s="43"/>
    </row>
    <row r="6" spans="1:14" ht="18" customHeight="1">
      <c r="A6" s="2"/>
      <c r="B6" s="25"/>
      <c r="C6" s="8">
        <f>IF(DAY(DecSun1)=1,DecSun1+8,DecSun1+15)</f>
        <v>44906</v>
      </c>
      <c r="D6" s="8">
        <f>IF(DAY(DecSun1)=1,DecSun1+9,DecSun1+16)</f>
        <v>44907</v>
      </c>
      <c r="E6" s="8">
        <f>IF(DAY(DecSun1)=1,DecSun1+10,DecSun1+17)</f>
        <v>44908</v>
      </c>
      <c r="F6" s="8">
        <f>IF(DAY(DecSun1)=1,DecSun1+11,DecSun1+18)</f>
        <v>44909</v>
      </c>
      <c r="G6" s="8">
        <f>IF(DAY(DecSun1)=1,DecSun1+12,DecSun1+19)</f>
        <v>44910</v>
      </c>
      <c r="H6" s="8">
        <f>IF(DAY(DecSun1)=1,DecSun1+13,DecSun1+20)</f>
        <v>44911</v>
      </c>
      <c r="I6" s="8">
        <f>IF(DAY(DecSun1)=1,DecSun1+14,DecSun1+21)</f>
        <v>44912</v>
      </c>
      <c r="J6" s="3"/>
      <c r="K6" s="72"/>
      <c r="L6" s="14"/>
      <c r="M6" s="42"/>
      <c r="N6" s="43"/>
    </row>
    <row r="7" spans="1:14" ht="18" customHeight="1">
      <c r="A7" s="2"/>
      <c r="B7" s="25"/>
      <c r="C7" s="8">
        <f>IF(DAY(DecSun1)=1,DecSun1+15,DecSun1+22)</f>
        <v>44913</v>
      </c>
      <c r="D7" s="8">
        <f>IF(DAY(DecSun1)=1,DecSun1+16,DecSun1+23)</f>
        <v>44914</v>
      </c>
      <c r="E7" s="8">
        <f>IF(DAY(DecSun1)=1,DecSun1+17,DecSun1+24)</f>
        <v>44915</v>
      </c>
      <c r="F7" s="8">
        <f>IF(DAY(DecSun1)=1,DecSun1+18,DecSun1+25)</f>
        <v>44916</v>
      </c>
      <c r="G7" s="8">
        <f>IF(DAY(DecSun1)=1,DecSun1+19,DecSun1+26)</f>
        <v>44917</v>
      </c>
      <c r="H7" s="8">
        <f>IF(DAY(DecSun1)=1,DecSun1+20,DecSun1+27)</f>
        <v>44918</v>
      </c>
      <c r="I7" s="8">
        <f>IF(DAY(DecSun1)=1,DecSun1+21,DecSun1+28)</f>
        <v>44919</v>
      </c>
      <c r="J7" s="3"/>
      <c r="K7" s="30"/>
      <c r="L7" s="14"/>
      <c r="M7" s="42"/>
      <c r="N7" s="43"/>
    </row>
    <row r="8" spans="1:14" ht="18.75" customHeight="1">
      <c r="A8" s="2"/>
      <c r="B8" s="25"/>
      <c r="C8" s="8">
        <f>IF(DAY(DecSun1)=1,DecSun1+22,DecSun1+29)</f>
        <v>44920</v>
      </c>
      <c r="D8" s="8">
        <f>IF(DAY(DecSun1)=1,DecSun1+23,DecSun1+30)</f>
        <v>44921</v>
      </c>
      <c r="E8" s="8">
        <f>IF(DAY(DecSun1)=1,DecSun1+24,DecSun1+31)</f>
        <v>44922</v>
      </c>
      <c r="F8" s="8">
        <f>IF(DAY(DecSun1)=1,DecSun1+25,DecSun1+32)</f>
        <v>44923</v>
      </c>
      <c r="G8" s="8">
        <f>IF(DAY(DecSun1)=1,DecSun1+26,DecSun1+33)</f>
        <v>44924</v>
      </c>
      <c r="H8" s="8">
        <f>IF(DAY(DecSun1)=1,DecSun1+27,DecSun1+34)</f>
        <v>44925</v>
      </c>
      <c r="I8" s="8">
        <v>31</v>
      </c>
      <c r="J8" s="3"/>
      <c r="K8" s="30"/>
      <c r="L8" s="14"/>
      <c r="M8" s="42"/>
      <c r="N8" s="43"/>
    </row>
    <row r="9" spans="1:14" ht="18" customHeight="1">
      <c r="A9" s="2"/>
      <c r="B9" s="25"/>
      <c r="C9" s="8"/>
      <c r="D9" s="8"/>
      <c r="E9" s="8"/>
      <c r="F9" s="8"/>
      <c r="G9" s="8"/>
      <c r="H9" s="8"/>
      <c r="I9" s="8"/>
      <c r="J9" s="3"/>
      <c r="K9" s="31"/>
      <c r="L9" s="15"/>
      <c r="M9" s="46"/>
      <c r="N9" s="47"/>
    </row>
    <row r="10" spans="1:14" ht="18" customHeight="1">
      <c r="A10" s="2"/>
      <c r="B10" s="26"/>
      <c r="C10" s="20"/>
      <c r="D10" s="20"/>
      <c r="E10" s="20"/>
      <c r="F10" s="20"/>
      <c r="G10" s="20"/>
      <c r="H10" s="20"/>
      <c r="I10" s="20"/>
      <c r="J10" s="21"/>
      <c r="K10" s="71" t="s">
        <v>30</v>
      </c>
      <c r="L10" s="13"/>
      <c r="M10" s="48"/>
      <c r="N10" s="49"/>
    </row>
    <row r="11" spans="1:14" ht="18" customHeight="1">
      <c r="A11" s="2"/>
      <c r="B11" s="39" t="s">
        <v>10</v>
      </c>
      <c r="C11" s="40"/>
      <c r="D11" s="40"/>
      <c r="E11" s="40"/>
      <c r="F11" s="40"/>
      <c r="G11" s="40"/>
      <c r="H11" s="40"/>
      <c r="I11" s="40"/>
      <c r="J11" s="41"/>
      <c r="K11" s="72"/>
      <c r="L11" s="14"/>
      <c r="M11" s="42"/>
      <c r="N11" s="43"/>
    </row>
    <row r="12" spans="1:14" ht="18" customHeight="1">
      <c r="A12" s="2"/>
      <c r="B12" s="39"/>
      <c r="C12" s="40"/>
      <c r="D12" s="40"/>
      <c r="E12" s="40"/>
      <c r="F12" s="40"/>
      <c r="G12" s="40"/>
      <c r="H12" s="40"/>
      <c r="I12" s="40"/>
      <c r="J12" s="41"/>
      <c r="K12" s="72"/>
      <c r="L12" s="14"/>
      <c r="M12" s="42"/>
      <c r="N12" s="43"/>
    </row>
    <row r="13" spans="1:14" ht="18" customHeight="1">
      <c r="B13" s="35" t="s">
        <v>7</v>
      </c>
      <c r="C13" s="73" t="s">
        <v>8</v>
      </c>
      <c r="D13" s="75"/>
      <c r="E13" s="73" t="s">
        <v>11</v>
      </c>
      <c r="F13" s="75"/>
      <c r="G13" s="73" t="s">
        <v>12</v>
      </c>
      <c r="H13" s="75"/>
      <c r="I13" s="73" t="s">
        <v>13</v>
      </c>
      <c r="J13" s="74"/>
      <c r="K13" s="30"/>
      <c r="L13" s="14"/>
      <c r="M13" s="42"/>
      <c r="N13" s="43"/>
    </row>
    <row r="14" spans="1:14" ht="18" customHeight="1">
      <c r="B14" s="6"/>
      <c r="C14" s="50"/>
      <c r="D14" s="51"/>
      <c r="E14" s="50"/>
      <c r="F14" s="51"/>
      <c r="G14" s="50"/>
      <c r="H14" s="51"/>
      <c r="I14" s="50"/>
      <c r="J14" s="65"/>
      <c r="K14" s="30"/>
      <c r="L14" s="14"/>
      <c r="M14" s="42"/>
      <c r="N14" s="43"/>
    </row>
    <row r="15" spans="1:14" ht="18" customHeight="1">
      <c r="B15" s="4"/>
      <c r="C15" s="52"/>
      <c r="D15" s="53"/>
      <c r="E15" s="52"/>
      <c r="F15" s="53"/>
      <c r="G15" s="52"/>
      <c r="H15" s="53"/>
      <c r="I15" s="63"/>
      <c r="J15" s="64"/>
      <c r="K15" s="32"/>
      <c r="L15" s="16"/>
      <c r="M15" s="46"/>
      <c r="N15" s="47"/>
    </row>
    <row r="16" spans="1:14" ht="18" customHeight="1">
      <c r="B16" s="6"/>
      <c r="C16" s="50"/>
      <c r="D16" s="51"/>
      <c r="E16" s="50"/>
      <c r="F16" s="51"/>
      <c r="G16" s="50"/>
      <c r="H16" s="51"/>
      <c r="I16" s="59"/>
      <c r="J16" s="60"/>
      <c r="K16" s="71" t="s">
        <v>11</v>
      </c>
      <c r="L16" s="13"/>
      <c r="M16" s="48"/>
      <c r="N16" s="49"/>
    </row>
    <row r="17" spans="2:14" ht="18" customHeight="1">
      <c r="B17" s="4"/>
      <c r="C17" s="52"/>
      <c r="D17" s="53"/>
      <c r="E17" s="52"/>
      <c r="F17" s="53"/>
      <c r="G17" s="52"/>
      <c r="H17" s="53"/>
      <c r="I17" s="63"/>
      <c r="J17" s="64"/>
      <c r="K17" s="72"/>
      <c r="L17" s="14"/>
      <c r="M17" s="42"/>
      <c r="N17" s="43"/>
    </row>
    <row r="18" spans="2:14" ht="18" customHeight="1">
      <c r="B18" s="7"/>
      <c r="C18" s="68"/>
      <c r="D18" s="69"/>
      <c r="E18" s="68"/>
      <c r="F18" s="69"/>
      <c r="G18" s="68"/>
      <c r="H18" s="69"/>
      <c r="I18" s="68"/>
      <c r="J18" s="70"/>
      <c r="K18" s="72"/>
      <c r="L18" s="14"/>
      <c r="M18" s="42"/>
      <c r="N18" s="43"/>
    </row>
    <row r="19" spans="2:14" ht="18" customHeight="1">
      <c r="B19" s="4"/>
      <c r="C19" s="52"/>
      <c r="D19" s="53"/>
      <c r="E19" s="52"/>
      <c r="F19" s="53"/>
      <c r="G19" s="52"/>
      <c r="H19" s="53"/>
      <c r="I19" s="63"/>
      <c r="J19" s="64"/>
      <c r="K19" s="30"/>
      <c r="L19" s="14"/>
      <c r="M19" s="42"/>
      <c r="N19" s="43"/>
    </row>
    <row r="20" spans="2:14" ht="18" customHeight="1">
      <c r="B20" s="6"/>
      <c r="C20" s="50"/>
      <c r="D20" s="51"/>
      <c r="E20" s="50"/>
      <c r="F20" s="51"/>
      <c r="G20" s="50"/>
      <c r="H20" s="51"/>
      <c r="I20" s="50"/>
      <c r="J20" s="65"/>
      <c r="K20" s="30"/>
      <c r="L20" s="14"/>
      <c r="M20" s="42"/>
      <c r="N20" s="43"/>
    </row>
    <row r="21" spans="2:14" ht="18" customHeight="1">
      <c r="B21" s="4"/>
      <c r="C21" s="52"/>
      <c r="D21" s="53"/>
      <c r="E21" s="52"/>
      <c r="F21" s="53"/>
      <c r="G21" s="52"/>
      <c r="H21" s="53"/>
      <c r="I21" s="66"/>
      <c r="J21" s="67"/>
      <c r="K21" s="32"/>
      <c r="L21" s="16"/>
      <c r="M21" s="46"/>
      <c r="N21" s="47"/>
    </row>
    <row r="22" spans="2:14" ht="18" customHeight="1">
      <c r="B22" s="6"/>
      <c r="C22" s="50"/>
      <c r="D22" s="51"/>
      <c r="E22" s="50"/>
      <c r="F22" s="51"/>
      <c r="G22" s="50"/>
      <c r="H22" s="51"/>
      <c r="I22" s="50"/>
      <c r="J22" s="65"/>
      <c r="K22" s="71" t="s">
        <v>31</v>
      </c>
      <c r="L22" s="13"/>
      <c r="M22" s="48"/>
      <c r="N22" s="49"/>
    </row>
    <row r="23" spans="2:14" ht="18" customHeight="1">
      <c r="B23" s="4"/>
      <c r="C23" s="52"/>
      <c r="D23" s="53"/>
      <c r="E23" s="52"/>
      <c r="F23" s="53"/>
      <c r="G23" s="52"/>
      <c r="H23" s="53"/>
      <c r="I23" s="63"/>
      <c r="J23" s="64"/>
      <c r="K23" s="72"/>
      <c r="L23" s="14"/>
      <c r="M23" s="42"/>
      <c r="N23" s="43"/>
    </row>
    <row r="24" spans="2:14" ht="18" customHeight="1">
      <c r="B24" s="6"/>
      <c r="C24" s="50"/>
      <c r="D24" s="51"/>
      <c r="E24" s="50"/>
      <c r="F24" s="51"/>
      <c r="G24" s="50"/>
      <c r="H24" s="51"/>
      <c r="I24" s="50"/>
      <c r="J24" s="65"/>
      <c r="K24" s="72"/>
      <c r="L24" s="14"/>
      <c r="M24" s="42"/>
      <c r="N24" s="43"/>
    </row>
    <row r="25" spans="2:14" ht="18" customHeight="1">
      <c r="B25" s="4"/>
      <c r="C25" s="52"/>
      <c r="D25" s="53"/>
      <c r="E25" s="52"/>
      <c r="F25" s="53"/>
      <c r="G25" s="52"/>
      <c r="H25" s="53"/>
      <c r="I25" s="63"/>
      <c r="J25" s="64"/>
      <c r="K25" s="72"/>
      <c r="L25" s="14"/>
      <c r="M25" s="42"/>
      <c r="N25" s="43"/>
    </row>
    <row r="26" spans="2:14" ht="18" customHeight="1">
      <c r="B26" s="6"/>
      <c r="C26" s="50"/>
      <c r="D26" s="51"/>
      <c r="E26" s="50"/>
      <c r="F26" s="51"/>
      <c r="G26" s="50"/>
      <c r="H26" s="51"/>
      <c r="I26" s="50"/>
      <c r="J26" s="65"/>
      <c r="K26" s="30"/>
      <c r="L26" s="14"/>
      <c r="M26" s="42"/>
      <c r="N26" s="43"/>
    </row>
    <row r="27" spans="2:14" ht="18" customHeight="1">
      <c r="B27" s="4"/>
      <c r="C27" s="52"/>
      <c r="D27" s="53"/>
      <c r="E27" s="52"/>
      <c r="F27" s="53"/>
      <c r="G27" s="52"/>
      <c r="H27" s="53"/>
      <c r="I27" s="63"/>
      <c r="J27" s="64"/>
      <c r="K27" s="32"/>
      <c r="L27" s="16"/>
      <c r="M27" s="46"/>
      <c r="N27" s="47"/>
    </row>
    <row r="28" spans="2:14" ht="18" customHeight="1">
      <c r="B28" s="6"/>
      <c r="C28" s="50"/>
      <c r="D28" s="51"/>
      <c r="E28" s="50"/>
      <c r="F28" s="51"/>
      <c r="G28" s="50"/>
      <c r="H28" s="51"/>
      <c r="I28" s="50"/>
      <c r="J28" s="65"/>
      <c r="K28" s="71" t="s">
        <v>13</v>
      </c>
      <c r="L28" s="13"/>
      <c r="M28" s="48"/>
      <c r="N28" s="49"/>
    </row>
    <row r="29" spans="2:14" ht="18" customHeight="1">
      <c r="B29" s="4"/>
      <c r="C29" s="52"/>
      <c r="D29" s="53"/>
      <c r="E29" s="52"/>
      <c r="F29" s="53"/>
      <c r="G29" s="52"/>
      <c r="H29" s="53"/>
      <c r="I29" s="52"/>
      <c r="J29" s="58"/>
      <c r="K29" s="72"/>
      <c r="L29" s="14"/>
      <c r="M29" s="42"/>
      <c r="N29" s="43"/>
    </row>
    <row r="30" spans="2:14" ht="18" customHeight="1">
      <c r="B30" s="6"/>
      <c r="C30" s="50"/>
      <c r="D30" s="51"/>
      <c r="E30" s="50"/>
      <c r="F30" s="51"/>
      <c r="G30" s="50"/>
      <c r="H30" s="51"/>
      <c r="I30" s="56"/>
      <c r="J30" s="57"/>
      <c r="K30" s="72"/>
      <c r="L30" s="14"/>
      <c r="M30" s="42"/>
      <c r="N30" s="43"/>
    </row>
    <row r="31" spans="2:14" ht="18" customHeight="1">
      <c r="B31" s="4"/>
      <c r="C31" s="52"/>
      <c r="D31" s="53"/>
      <c r="E31" s="52"/>
      <c r="F31" s="53"/>
      <c r="G31" s="52"/>
      <c r="H31" s="53"/>
      <c r="I31" s="52"/>
      <c r="J31" s="58"/>
      <c r="K31" s="33"/>
      <c r="L31" s="14"/>
      <c r="M31" s="42"/>
      <c r="N31" s="43"/>
    </row>
    <row r="32" spans="2:14" ht="18" customHeight="1">
      <c r="B32" s="6"/>
      <c r="C32" s="50"/>
      <c r="D32" s="51"/>
      <c r="E32" s="50"/>
      <c r="F32" s="51"/>
      <c r="G32" s="50"/>
      <c r="H32" s="51"/>
      <c r="I32" s="59"/>
      <c r="J32" s="60"/>
      <c r="K32" s="33"/>
      <c r="L32" s="14"/>
      <c r="M32" s="42"/>
      <c r="N32" s="43"/>
    </row>
    <row r="33" spans="2:14" ht="18" customHeight="1">
      <c r="B33" s="5"/>
      <c r="C33" s="54"/>
      <c r="D33" s="55"/>
      <c r="E33" s="54"/>
      <c r="F33" s="55"/>
      <c r="G33" s="54"/>
      <c r="H33" s="55"/>
      <c r="I33" s="61"/>
      <c r="J33" s="62"/>
      <c r="K33" s="34"/>
      <c r="L33" s="17"/>
      <c r="M33" s="44"/>
      <c r="N33" s="45"/>
    </row>
  </sheetData>
  <mergeCells count="123">
    <mergeCell ref="K10:K12"/>
    <mergeCell ref="N2:N3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3:B4"/>
    <mergeCell ref="K2:M3"/>
    <mergeCell ref="K4:K6"/>
    <mergeCell ref="M4:N4"/>
    <mergeCell ref="M5:N5"/>
    <mergeCell ref="M6:N6"/>
    <mergeCell ref="M7:N7"/>
    <mergeCell ref="M8:N8"/>
    <mergeCell ref="M9:N9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C4:H4">
    <cfRule type="expression" dxfId="6" priority="3" stopIfTrue="1">
      <formula>DAY(C4)&gt;8</formula>
    </cfRule>
  </conditionalFormatting>
  <conditionalFormatting sqref="C8:I10">
    <cfRule type="expression" dxfId="5" priority="2" stopIfTrue="1">
      <formula>AND(DAY(C8)&gt;=1,DAY(C8)&lt;=15)</formula>
    </cfRule>
  </conditionalFormatting>
  <conditionalFormatting sqref="C4:I9">
    <cfRule type="expression" dxfId="4" priority="4">
      <formula>VLOOKUP(DAY(C4),AssignmentDays,1,FALSE)=DAY(C4)</formula>
    </cfRule>
  </conditionalFormatting>
  <conditionalFormatting sqref="B14:J33">
    <cfRule type="expression" dxfId="3" priority="1">
      <formula>B14&lt;&gt;""</formula>
    </cfRule>
  </conditionalFormatting>
  <printOptions horizontalCentered="1" verticalCentered="1"/>
  <pageMargins left="0.5" right="0.5" top="0.5" bottom="0.5" header="0.3" footer="0.3"/>
  <pageSetup scale="91" orientation="landscape" r:id="rId1"/>
  <headerFooter>
    <oddFooter>&amp;RTemplate © www.calendarlabs.com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tabColor theme="4"/>
    <pageSetUpPr fitToPage="1"/>
  </sheetPr>
  <dimension ref="A1:AO33"/>
  <sheetViews>
    <sheetView showGridLines="0" view="pageLayout" zoomScale="84" zoomScalePageLayoutView="84" workbookViewId="0">
      <selection activeCell="C4" sqref="C4:I8"/>
    </sheetView>
  </sheetViews>
  <sheetFormatPr defaultColWidth="8.7109375" defaultRowHeight="16.5" customHeight="1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/>
    <row r="2" spans="1:14" ht="18" customHeight="1">
      <c r="A2" s="2"/>
      <c r="B2" s="27"/>
      <c r="C2" s="18"/>
      <c r="D2" s="18"/>
      <c r="E2" s="18"/>
      <c r="F2" s="18"/>
      <c r="G2" s="18"/>
      <c r="H2" s="18"/>
      <c r="I2" s="18"/>
      <c r="J2" s="19"/>
      <c r="K2" s="76" t="s">
        <v>1</v>
      </c>
      <c r="L2" s="77">
        <v>2013</v>
      </c>
      <c r="M2" s="77"/>
      <c r="N2" s="85">
        <f>CalendarYear</f>
        <v>2022</v>
      </c>
    </row>
    <row r="3" spans="1:14" ht="21" customHeight="1">
      <c r="A3" s="2"/>
      <c r="B3" s="37" t="s">
        <v>19</v>
      </c>
      <c r="C3" s="36" t="s">
        <v>6</v>
      </c>
      <c r="D3" s="36" t="s">
        <v>2</v>
      </c>
      <c r="E3" s="36" t="s">
        <v>3</v>
      </c>
      <c r="F3" s="36" t="s">
        <v>4</v>
      </c>
      <c r="G3" s="36" t="s">
        <v>3</v>
      </c>
      <c r="H3" s="36" t="s">
        <v>5</v>
      </c>
      <c r="I3" s="36" t="s">
        <v>6</v>
      </c>
      <c r="J3" s="3"/>
      <c r="K3" s="78"/>
      <c r="L3" s="79"/>
      <c r="M3" s="79"/>
      <c r="N3" s="86"/>
    </row>
    <row r="4" spans="1:14" ht="18" customHeight="1">
      <c r="A4" s="2"/>
      <c r="B4" s="37"/>
      <c r="C4" s="8"/>
      <c r="D4" s="8"/>
      <c r="E4" s="8">
        <v>1</v>
      </c>
      <c r="F4" s="8">
        <v>2</v>
      </c>
      <c r="G4" s="8">
        <v>3</v>
      </c>
      <c r="H4" s="8">
        <v>4</v>
      </c>
      <c r="I4" s="8">
        <v>5</v>
      </c>
      <c r="J4" s="3"/>
      <c r="K4" s="80" t="s">
        <v>7</v>
      </c>
      <c r="L4" s="13"/>
      <c r="M4" s="81"/>
      <c r="N4" s="82"/>
    </row>
    <row r="5" spans="1:14" ht="18" customHeight="1">
      <c r="A5" s="2"/>
      <c r="B5" s="25"/>
      <c r="C5" s="8">
        <v>6</v>
      </c>
      <c r="D5" s="8">
        <v>7</v>
      </c>
      <c r="E5" s="8">
        <v>8</v>
      </c>
      <c r="F5" s="8">
        <v>9</v>
      </c>
      <c r="G5" s="8">
        <v>10</v>
      </c>
      <c r="H5" s="8">
        <v>11</v>
      </c>
      <c r="I5" s="8">
        <v>12</v>
      </c>
      <c r="J5" s="3"/>
      <c r="K5" s="72"/>
      <c r="L5" s="14"/>
      <c r="M5" s="42"/>
      <c r="N5" s="43"/>
    </row>
    <row r="6" spans="1:14" ht="18" customHeight="1">
      <c r="A6" s="2"/>
      <c r="B6" s="25"/>
      <c r="C6" s="8">
        <v>13</v>
      </c>
      <c r="D6" s="8">
        <v>14</v>
      </c>
      <c r="E6" s="8">
        <v>15</v>
      </c>
      <c r="F6" s="8">
        <v>16</v>
      </c>
      <c r="G6" s="8">
        <v>17</v>
      </c>
      <c r="H6" s="8">
        <v>18</v>
      </c>
      <c r="I6" s="8">
        <v>19</v>
      </c>
      <c r="J6" s="3"/>
      <c r="K6" s="72"/>
      <c r="L6" s="14"/>
      <c r="M6" s="42"/>
      <c r="N6" s="43"/>
    </row>
    <row r="7" spans="1:14" ht="18" customHeight="1">
      <c r="A7" s="2"/>
      <c r="B7" s="25"/>
      <c r="C7" s="8">
        <v>20</v>
      </c>
      <c r="D7" s="8">
        <v>21</v>
      </c>
      <c r="E7" s="8">
        <v>22</v>
      </c>
      <c r="F7" s="8">
        <v>23</v>
      </c>
      <c r="G7" s="8">
        <v>24</v>
      </c>
      <c r="H7" s="8">
        <v>25</v>
      </c>
      <c r="I7" s="8">
        <v>26</v>
      </c>
      <c r="J7" s="3"/>
      <c r="K7" s="30"/>
      <c r="L7" s="14"/>
      <c r="M7" s="42"/>
      <c r="N7" s="43"/>
    </row>
    <row r="8" spans="1:14" ht="18.75" customHeight="1">
      <c r="A8" s="2"/>
      <c r="B8" s="25"/>
      <c r="C8" s="8">
        <v>27</v>
      </c>
      <c r="D8" s="8">
        <v>28</v>
      </c>
      <c r="E8" s="8"/>
      <c r="F8" s="8"/>
      <c r="G8" s="8"/>
      <c r="H8" s="8"/>
      <c r="I8" s="8"/>
      <c r="J8" s="3"/>
      <c r="K8" s="30"/>
      <c r="L8" s="14"/>
      <c r="M8" s="42"/>
      <c r="N8" s="43"/>
    </row>
    <row r="9" spans="1:14" ht="18" customHeight="1">
      <c r="A9" s="2"/>
      <c r="B9" s="25"/>
      <c r="C9" s="8"/>
      <c r="D9" s="8"/>
      <c r="E9" s="8"/>
      <c r="F9" s="8"/>
      <c r="G9" s="8"/>
      <c r="H9" s="8"/>
      <c r="I9" s="8"/>
      <c r="J9" s="3"/>
      <c r="K9" s="31"/>
      <c r="L9" s="15"/>
      <c r="M9" s="46"/>
      <c r="N9" s="47"/>
    </row>
    <row r="10" spans="1:14" ht="18" customHeight="1">
      <c r="A10" s="2"/>
      <c r="B10" s="26"/>
      <c r="C10" s="20"/>
      <c r="D10" s="20"/>
      <c r="E10" s="20"/>
      <c r="F10" s="20"/>
      <c r="G10" s="20"/>
      <c r="H10" s="20"/>
      <c r="I10" s="20"/>
      <c r="J10" s="21"/>
      <c r="K10" s="71" t="s">
        <v>30</v>
      </c>
      <c r="L10" s="13"/>
      <c r="M10" s="48"/>
      <c r="N10" s="49"/>
    </row>
    <row r="11" spans="1:14" ht="18" customHeight="1">
      <c r="A11" s="2"/>
      <c r="B11" s="39" t="s">
        <v>10</v>
      </c>
      <c r="C11" s="40"/>
      <c r="D11" s="40"/>
      <c r="E11" s="40"/>
      <c r="F11" s="40"/>
      <c r="G11" s="40"/>
      <c r="H11" s="40"/>
      <c r="I11" s="40"/>
      <c r="J11" s="41"/>
      <c r="K11" s="72"/>
      <c r="L11" s="14"/>
      <c r="M11" s="42"/>
      <c r="N11" s="43"/>
    </row>
    <row r="12" spans="1:14" ht="18" customHeight="1">
      <c r="A12" s="2"/>
      <c r="B12" s="39"/>
      <c r="C12" s="40"/>
      <c r="D12" s="40"/>
      <c r="E12" s="40"/>
      <c r="F12" s="40"/>
      <c r="G12" s="40"/>
      <c r="H12" s="40"/>
      <c r="I12" s="40"/>
      <c r="J12" s="41"/>
      <c r="K12" s="72"/>
      <c r="L12" s="14"/>
      <c r="M12" s="42"/>
      <c r="N12" s="43"/>
    </row>
    <row r="13" spans="1:14" ht="18" customHeight="1">
      <c r="B13" s="35" t="s">
        <v>7</v>
      </c>
      <c r="C13" s="73" t="s">
        <v>8</v>
      </c>
      <c r="D13" s="75"/>
      <c r="E13" s="73" t="s">
        <v>11</v>
      </c>
      <c r="F13" s="75"/>
      <c r="G13" s="73" t="s">
        <v>12</v>
      </c>
      <c r="H13" s="75"/>
      <c r="I13" s="73" t="s">
        <v>13</v>
      </c>
      <c r="J13" s="74"/>
      <c r="K13" s="30"/>
      <c r="L13" s="14"/>
      <c r="M13" s="42"/>
      <c r="N13" s="43"/>
    </row>
    <row r="14" spans="1:14" ht="18" customHeight="1">
      <c r="B14" s="6"/>
      <c r="C14" s="50"/>
      <c r="D14" s="51"/>
      <c r="E14" s="50"/>
      <c r="F14" s="51"/>
      <c r="G14" s="50"/>
      <c r="H14" s="51"/>
      <c r="I14" s="50"/>
      <c r="J14" s="65"/>
      <c r="K14" s="30"/>
      <c r="L14" s="14"/>
      <c r="M14" s="42"/>
      <c r="N14" s="43"/>
    </row>
    <row r="15" spans="1:14" ht="18" customHeight="1">
      <c r="B15" s="4"/>
      <c r="C15" s="52"/>
      <c r="D15" s="53"/>
      <c r="E15" s="52"/>
      <c r="F15" s="53"/>
      <c r="G15" s="52"/>
      <c r="H15" s="53"/>
      <c r="I15" s="63"/>
      <c r="J15" s="64"/>
      <c r="K15" s="32"/>
      <c r="L15" s="16"/>
      <c r="M15" s="46"/>
      <c r="N15" s="47"/>
    </row>
    <row r="16" spans="1:14" ht="18" customHeight="1">
      <c r="B16" s="6"/>
      <c r="C16" s="50"/>
      <c r="D16" s="51"/>
      <c r="E16" s="50"/>
      <c r="F16" s="51"/>
      <c r="G16" s="50"/>
      <c r="H16" s="51"/>
      <c r="I16" s="59"/>
      <c r="J16" s="60"/>
      <c r="K16" s="71" t="s">
        <v>11</v>
      </c>
      <c r="L16" s="13"/>
      <c r="M16" s="48"/>
      <c r="N16" s="49"/>
    </row>
    <row r="17" spans="2:14" ht="18" customHeight="1">
      <c r="B17" s="4"/>
      <c r="C17" s="52"/>
      <c r="D17" s="53"/>
      <c r="E17" s="52"/>
      <c r="F17" s="53"/>
      <c r="G17" s="52"/>
      <c r="H17" s="53"/>
      <c r="I17" s="63"/>
      <c r="J17" s="64"/>
      <c r="K17" s="72"/>
      <c r="L17" s="14"/>
      <c r="M17" s="42"/>
      <c r="N17" s="43"/>
    </row>
    <row r="18" spans="2:14" ht="18" customHeight="1">
      <c r="B18" s="7"/>
      <c r="C18" s="68"/>
      <c r="D18" s="69"/>
      <c r="E18" s="68"/>
      <c r="F18" s="69"/>
      <c r="G18" s="68"/>
      <c r="H18" s="69"/>
      <c r="I18" s="68"/>
      <c r="J18" s="70"/>
      <c r="K18" s="72"/>
      <c r="L18" s="14"/>
      <c r="M18" s="42"/>
      <c r="N18" s="43"/>
    </row>
    <row r="19" spans="2:14" ht="18" customHeight="1">
      <c r="B19" s="4"/>
      <c r="C19" s="52"/>
      <c r="D19" s="53"/>
      <c r="E19" s="52"/>
      <c r="F19" s="53"/>
      <c r="G19" s="52"/>
      <c r="H19" s="53"/>
      <c r="I19" s="63"/>
      <c r="J19" s="64"/>
      <c r="K19" s="30"/>
      <c r="L19" s="14"/>
      <c r="M19" s="42"/>
      <c r="N19" s="43"/>
    </row>
    <row r="20" spans="2:14" ht="18" customHeight="1">
      <c r="B20" s="6"/>
      <c r="C20" s="50"/>
      <c r="D20" s="51"/>
      <c r="E20" s="50"/>
      <c r="F20" s="51"/>
      <c r="G20" s="50"/>
      <c r="H20" s="51"/>
      <c r="I20" s="50"/>
      <c r="J20" s="65"/>
      <c r="K20" s="30"/>
      <c r="L20" s="14"/>
      <c r="M20" s="42"/>
      <c r="N20" s="43"/>
    </row>
    <row r="21" spans="2:14" ht="18" customHeight="1">
      <c r="B21" s="4"/>
      <c r="C21" s="52"/>
      <c r="D21" s="53"/>
      <c r="E21" s="52"/>
      <c r="F21" s="53"/>
      <c r="G21" s="52"/>
      <c r="H21" s="53"/>
      <c r="I21" s="66"/>
      <c r="J21" s="67"/>
      <c r="K21" s="32"/>
      <c r="L21" s="16"/>
      <c r="M21" s="46"/>
      <c r="N21" s="47"/>
    </row>
    <row r="22" spans="2:14" ht="18" customHeight="1">
      <c r="B22" s="6"/>
      <c r="C22" s="50"/>
      <c r="D22" s="51"/>
      <c r="E22" s="50"/>
      <c r="F22" s="51"/>
      <c r="G22" s="50"/>
      <c r="H22" s="51"/>
      <c r="I22" s="50"/>
      <c r="J22" s="65"/>
      <c r="K22" s="71" t="s">
        <v>31</v>
      </c>
      <c r="L22" s="13"/>
      <c r="M22" s="48"/>
      <c r="N22" s="49"/>
    </row>
    <row r="23" spans="2:14" ht="18" customHeight="1">
      <c r="B23" s="4"/>
      <c r="C23" s="52"/>
      <c r="D23" s="53"/>
      <c r="E23" s="52"/>
      <c r="F23" s="53"/>
      <c r="G23" s="52"/>
      <c r="H23" s="53"/>
      <c r="I23" s="63"/>
      <c r="J23" s="64"/>
      <c r="K23" s="72"/>
      <c r="L23" s="14"/>
      <c r="M23" s="42"/>
      <c r="N23" s="43"/>
    </row>
    <row r="24" spans="2:14" ht="18" customHeight="1">
      <c r="B24" s="6"/>
      <c r="C24" s="50"/>
      <c r="D24" s="51"/>
      <c r="E24" s="50"/>
      <c r="F24" s="51"/>
      <c r="G24" s="50"/>
      <c r="H24" s="51"/>
      <c r="I24" s="50"/>
      <c r="J24" s="65"/>
      <c r="K24" s="72"/>
      <c r="L24" s="14"/>
      <c r="M24" s="42"/>
      <c r="N24" s="43"/>
    </row>
    <row r="25" spans="2:14" ht="18" customHeight="1">
      <c r="B25" s="4"/>
      <c r="C25" s="52"/>
      <c r="D25" s="53"/>
      <c r="E25" s="52"/>
      <c r="F25" s="53"/>
      <c r="G25" s="52"/>
      <c r="H25" s="53"/>
      <c r="I25" s="63"/>
      <c r="J25" s="64"/>
      <c r="K25" s="72"/>
      <c r="L25" s="14"/>
      <c r="M25" s="42"/>
      <c r="N25" s="43"/>
    </row>
    <row r="26" spans="2:14" ht="18" customHeight="1">
      <c r="B26" s="6"/>
      <c r="C26" s="50"/>
      <c r="D26" s="51"/>
      <c r="E26" s="50"/>
      <c r="F26" s="51"/>
      <c r="G26" s="50"/>
      <c r="H26" s="51"/>
      <c r="I26" s="50"/>
      <c r="J26" s="65"/>
      <c r="K26" s="30"/>
      <c r="L26" s="14"/>
      <c r="M26" s="42"/>
      <c r="N26" s="43"/>
    </row>
    <row r="27" spans="2:14" ht="18" customHeight="1">
      <c r="B27" s="4"/>
      <c r="C27" s="52"/>
      <c r="D27" s="53"/>
      <c r="E27" s="52"/>
      <c r="F27" s="53"/>
      <c r="G27" s="52"/>
      <c r="H27" s="53"/>
      <c r="I27" s="63"/>
      <c r="J27" s="64"/>
      <c r="K27" s="32"/>
      <c r="L27" s="16"/>
      <c r="M27" s="46"/>
      <c r="N27" s="47"/>
    </row>
    <row r="28" spans="2:14" ht="18" customHeight="1">
      <c r="B28" s="6"/>
      <c r="C28" s="50"/>
      <c r="D28" s="51"/>
      <c r="E28" s="50"/>
      <c r="F28" s="51"/>
      <c r="G28" s="50"/>
      <c r="H28" s="51"/>
      <c r="I28" s="50"/>
      <c r="J28" s="65"/>
      <c r="K28" s="71" t="s">
        <v>13</v>
      </c>
      <c r="L28" s="13"/>
      <c r="M28" s="48"/>
      <c r="N28" s="49"/>
    </row>
    <row r="29" spans="2:14" ht="18" customHeight="1">
      <c r="B29" s="4"/>
      <c r="C29" s="52"/>
      <c r="D29" s="53"/>
      <c r="E29" s="52"/>
      <c r="F29" s="53"/>
      <c r="G29" s="52"/>
      <c r="H29" s="53"/>
      <c r="I29" s="52"/>
      <c r="J29" s="58"/>
      <c r="K29" s="72"/>
      <c r="L29" s="14"/>
      <c r="M29" s="42"/>
      <c r="N29" s="43"/>
    </row>
    <row r="30" spans="2:14" ht="18" customHeight="1">
      <c r="B30" s="6"/>
      <c r="C30" s="50"/>
      <c r="D30" s="51"/>
      <c r="E30" s="50"/>
      <c r="F30" s="51"/>
      <c r="G30" s="50"/>
      <c r="H30" s="51"/>
      <c r="I30" s="56"/>
      <c r="J30" s="57"/>
      <c r="K30" s="72"/>
      <c r="L30" s="14"/>
      <c r="M30" s="42"/>
      <c r="N30" s="43"/>
    </row>
    <row r="31" spans="2:14" ht="18" customHeight="1">
      <c r="B31" s="4"/>
      <c r="C31" s="52"/>
      <c r="D31" s="53"/>
      <c r="E31" s="52"/>
      <c r="F31" s="53"/>
      <c r="G31" s="52"/>
      <c r="H31" s="53"/>
      <c r="I31" s="52"/>
      <c r="J31" s="58"/>
      <c r="K31" s="33"/>
      <c r="L31" s="14"/>
      <c r="M31" s="42"/>
      <c r="N31" s="43"/>
    </row>
    <row r="32" spans="2:14" ht="18" customHeight="1">
      <c r="B32" s="6"/>
      <c r="C32" s="50"/>
      <c r="D32" s="51"/>
      <c r="E32" s="50"/>
      <c r="F32" s="51"/>
      <c r="G32" s="50"/>
      <c r="H32" s="51"/>
      <c r="I32" s="59"/>
      <c r="J32" s="60"/>
      <c r="K32" s="33"/>
      <c r="L32" s="14"/>
      <c r="M32" s="42"/>
      <c r="N32" s="43"/>
    </row>
    <row r="33" spans="2:14" ht="18" customHeight="1">
      <c r="B33" s="5"/>
      <c r="C33" s="54"/>
      <c r="D33" s="55"/>
      <c r="E33" s="54"/>
      <c r="F33" s="55"/>
      <c r="G33" s="54"/>
      <c r="H33" s="55"/>
      <c r="I33" s="61"/>
      <c r="J33" s="62"/>
      <c r="K33" s="34"/>
      <c r="L33" s="17"/>
      <c r="M33" s="44"/>
      <c r="N33" s="45"/>
    </row>
  </sheetData>
  <mergeCells count="123">
    <mergeCell ref="K10:K12"/>
    <mergeCell ref="N2:N3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3:B4"/>
    <mergeCell ref="K2:M3"/>
    <mergeCell ref="K4:K6"/>
    <mergeCell ref="M4:N4"/>
    <mergeCell ref="M5:N5"/>
    <mergeCell ref="M6:N6"/>
    <mergeCell ref="M7:N7"/>
    <mergeCell ref="M8:N8"/>
    <mergeCell ref="M9:N9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C4:H4">
    <cfRule type="expression" dxfId="46" priority="3" stopIfTrue="1">
      <formula>DAY(C4)&gt;8</formula>
    </cfRule>
  </conditionalFormatting>
  <conditionalFormatting sqref="C8:I10">
    <cfRule type="expression" dxfId="45" priority="2" stopIfTrue="1">
      <formula>AND(DAY(C8)&gt;=1,DAY(C8)&lt;=15)</formula>
    </cfRule>
  </conditionalFormatting>
  <conditionalFormatting sqref="C4:I9">
    <cfRule type="expression" dxfId="44" priority="4">
      <formula>VLOOKUP(DAY(C4),AssignmentDays,1,FALSE)=DAY(C4)</formula>
    </cfRule>
  </conditionalFormatting>
  <conditionalFormatting sqref="B14:J33">
    <cfRule type="expression" dxfId="43" priority="1">
      <formula>B14&lt;&gt;""</formula>
    </cfRule>
  </conditionalFormatting>
  <printOptions horizontalCentered="1" verticalCentered="1"/>
  <pageMargins left="0.5" right="0.5" top="0.5" bottom="0.5" header="0.3" footer="0.3"/>
  <pageSetup scale="91" orientation="landscape" r:id="rId1"/>
  <headerFooter>
    <oddFooter>&amp;RTemplate © www.calendarlabs.com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tabColor theme="4"/>
    <pageSetUpPr fitToPage="1"/>
  </sheetPr>
  <dimension ref="A1:AO33"/>
  <sheetViews>
    <sheetView showGridLines="0" view="pageLayout" zoomScale="84" zoomScalePageLayoutView="84" workbookViewId="0">
      <selection activeCell="B23" sqref="B23"/>
    </sheetView>
  </sheetViews>
  <sheetFormatPr defaultColWidth="8.7109375" defaultRowHeight="16.5" customHeight="1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/>
    <row r="2" spans="1:14" ht="18" customHeight="1">
      <c r="A2" s="2"/>
      <c r="B2" s="27"/>
      <c r="C2" s="18"/>
      <c r="D2" s="18"/>
      <c r="E2" s="18"/>
      <c r="F2" s="18"/>
      <c r="G2" s="18"/>
      <c r="H2" s="18"/>
      <c r="I2" s="18"/>
      <c r="J2" s="19"/>
      <c r="K2" s="76" t="s">
        <v>1</v>
      </c>
      <c r="L2" s="77">
        <v>2013</v>
      </c>
      <c r="M2" s="77"/>
      <c r="N2" s="85">
        <f>CalendarYear</f>
        <v>2022</v>
      </c>
    </row>
    <row r="3" spans="1:14" ht="21" customHeight="1">
      <c r="A3" s="2"/>
      <c r="B3" s="37" t="s">
        <v>20</v>
      </c>
      <c r="C3" s="36" t="s">
        <v>6</v>
      </c>
      <c r="D3" s="36" t="s">
        <v>2</v>
      </c>
      <c r="E3" s="36" t="s">
        <v>3</v>
      </c>
      <c r="F3" s="36" t="s">
        <v>4</v>
      </c>
      <c r="G3" s="36" t="s">
        <v>3</v>
      </c>
      <c r="H3" s="36" t="s">
        <v>5</v>
      </c>
      <c r="I3" s="36" t="s">
        <v>6</v>
      </c>
      <c r="J3" s="3"/>
      <c r="K3" s="78"/>
      <c r="L3" s="79"/>
      <c r="M3" s="79"/>
      <c r="N3" s="86"/>
    </row>
    <row r="4" spans="1:14" ht="18" customHeight="1">
      <c r="A4" s="2"/>
      <c r="B4" s="37"/>
      <c r="C4" s="8"/>
      <c r="D4" s="8"/>
      <c r="E4" s="8">
        <v>1</v>
      </c>
      <c r="F4" s="8">
        <v>2</v>
      </c>
      <c r="G4" s="8">
        <v>3</v>
      </c>
      <c r="H4" s="8">
        <v>4</v>
      </c>
      <c r="I4" s="8">
        <v>5</v>
      </c>
      <c r="J4" s="3"/>
      <c r="K4" s="80" t="s">
        <v>7</v>
      </c>
      <c r="L4" s="13"/>
      <c r="M4" s="81"/>
      <c r="N4" s="82"/>
    </row>
    <row r="5" spans="1:14" ht="18" customHeight="1">
      <c r="A5" s="2"/>
      <c r="B5" s="25"/>
      <c r="C5" s="8">
        <v>6</v>
      </c>
      <c r="D5" s="8">
        <v>7</v>
      </c>
      <c r="E5" s="8">
        <v>8</v>
      </c>
      <c r="F5" s="8">
        <v>9</v>
      </c>
      <c r="G5" s="8">
        <v>10</v>
      </c>
      <c r="H5" s="8">
        <v>11</v>
      </c>
      <c r="I5" s="8">
        <v>12</v>
      </c>
      <c r="J5" s="3"/>
      <c r="K5" s="72"/>
      <c r="L5" s="14"/>
      <c r="M5" s="42"/>
      <c r="N5" s="43"/>
    </row>
    <row r="6" spans="1:14" ht="18" customHeight="1">
      <c r="A6" s="2"/>
      <c r="B6" s="25"/>
      <c r="C6" s="8">
        <v>13</v>
      </c>
      <c r="D6" s="8">
        <v>14</v>
      </c>
      <c r="E6" s="8">
        <v>15</v>
      </c>
      <c r="F6" s="8">
        <v>16</v>
      </c>
      <c r="G6" s="8">
        <v>17</v>
      </c>
      <c r="H6" s="8">
        <v>18</v>
      </c>
      <c r="I6" s="8">
        <v>19</v>
      </c>
      <c r="J6" s="3"/>
      <c r="K6" s="72"/>
      <c r="L6" s="14"/>
      <c r="M6" s="42"/>
      <c r="N6" s="43"/>
    </row>
    <row r="7" spans="1:14" ht="18" customHeight="1">
      <c r="A7" s="2"/>
      <c r="B7" s="25"/>
      <c r="C7" s="8">
        <v>20</v>
      </c>
      <c r="D7" s="8">
        <v>21</v>
      </c>
      <c r="E7" s="8">
        <v>22</v>
      </c>
      <c r="F7" s="8">
        <v>23</v>
      </c>
      <c r="G7" s="8">
        <v>24</v>
      </c>
      <c r="H7" s="8">
        <v>25</v>
      </c>
      <c r="I7" s="8">
        <v>26</v>
      </c>
      <c r="J7" s="3"/>
      <c r="K7" s="30"/>
      <c r="L7" s="14"/>
      <c r="M7" s="42"/>
      <c r="N7" s="43"/>
    </row>
    <row r="8" spans="1:14" ht="18.75" customHeight="1">
      <c r="A8" s="2"/>
      <c r="B8" s="25"/>
      <c r="C8" s="8">
        <v>27</v>
      </c>
      <c r="D8" s="8">
        <v>28</v>
      </c>
      <c r="E8" s="8">
        <v>29</v>
      </c>
      <c r="F8" s="8">
        <v>30</v>
      </c>
      <c r="G8" s="8">
        <v>31</v>
      </c>
      <c r="H8" s="8"/>
      <c r="I8" s="8"/>
      <c r="J8" s="3"/>
      <c r="K8" s="30"/>
      <c r="L8" s="14"/>
      <c r="M8" s="42"/>
      <c r="N8" s="43"/>
    </row>
    <row r="9" spans="1:14" ht="18" customHeight="1">
      <c r="A9" s="2"/>
      <c r="B9" s="25"/>
      <c r="C9" s="8"/>
      <c r="D9" s="8"/>
      <c r="E9" s="8"/>
      <c r="F9" s="8"/>
      <c r="G9" s="8"/>
      <c r="H9" s="8"/>
      <c r="I9" s="8"/>
      <c r="J9" s="3"/>
      <c r="K9" s="31"/>
      <c r="L9" s="15"/>
      <c r="M9" s="46"/>
      <c r="N9" s="47"/>
    </row>
    <row r="10" spans="1:14" ht="18" customHeight="1">
      <c r="A10" s="2"/>
      <c r="B10" s="26"/>
      <c r="C10" s="20"/>
      <c r="D10" s="20"/>
      <c r="E10" s="20"/>
      <c r="F10" s="20"/>
      <c r="G10" s="20"/>
      <c r="H10" s="20"/>
      <c r="I10" s="20"/>
      <c r="J10" s="21"/>
      <c r="K10" s="71" t="s">
        <v>30</v>
      </c>
      <c r="L10" s="13"/>
      <c r="M10" s="48"/>
      <c r="N10" s="49"/>
    </row>
    <row r="11" spans="1:14" ht="18" customHeight="1">
      <c r="A11" s="2"/>
      <c r="B11" s="39" t="s">
        <v>10</v>
      </c>
      <c r="C11" s="40"/>
      <c r="D11" s="40"/>
      <c r="E11" s="40"/>
      <c r="F11" s="40"/>
      <c r="G11" s="40"/>
      <c r="H11" s="40"/>
      <c r="I11" s="40"/>
      <c r="J11" s="41"/>
      <c r="K11" s="72"/>
      <c r="L11" s="14"/>
      <c r="M11" s="42"/>
      <c r="N11" s="43"/>
    </row>
    <row r="12" spans="1:14" ht="18" customHeight="1">
      <c r="A12" s="2"/>
      <c r="B12" s="39"/>
      <c r="C12" s="40"/>
      <c r="D12" s="40"/>
      <c r="E12" s="40"/>
      <c r="F12" s="40"/>
      <c r="G12" s="40"/>
      <c r="H12" s="40"/>
      <c r="I12" s="40"/>
      <c r="J12" s="41"/>
      <c r="K12" s="72"/>
      <c r="L12" s="14"/>
      <c r="M12" s="42"/>
      <c r="N12" s="43"/>
    </row>
    <row r="13" spans="1:14" ht="18" customHeight="1">
      <c r="B13" s="35" t="s">
        <v>7</v>
      </c>
      <c r="C13" s="73" t="s">
        <v>8</v>
      </c>
      <c r="D13" s="75"/>
      <c r="E13" s="73" t="s">
        <v>11</v>
      </c>
      <c r="F13" s="75"/>
      <c r="G13" s="73" t="s">
        <v>12</v>
      </c>
      <c r="H13" s="75"/>
      <c r="I13" s="73" t="s">
        <v>13</v>
      </c>
      <c r="J13" s="74"/>
      <c r="K13" s="30"/>
      <c r="L13" s="14"/>
      <c r="M13" s="42"/>
      <c r="N13" s="43"/>
    </row>
    <row r="14" spans="1:14" ht="18" customHeight="1">
      <c r="B14" s="6"/>
      <c r="C14" s="50"/>
      <c r="D14" s="51"/>
      <c r="E14" s="50"/>
      <c r="F14" s="51"/>
      <c r="G14" s="50"/>
      <c r="H14" s="51"/>
      <c r="I14" s="50"/>
      <c r="J14" s="65"/>
      <c r="K14" s="30"/>
      <c r="L14" s="14"/>
      <c r="M14" s="42"/>
      <c r="N14" s="43"/>
    </row>
    <row r="15" spans="1:14" ht="18" customHeight="1">
      <c r="B15" s="4"/>
      <c r="C15" s="52"/>
      <c r="D15" s="53"/>
      <c r="E15" s="52"/>
      <c r="F15" s="53"/>
      <c r="G15" s="52"/>
      <c r="H15" s="53"/>
      <c r="I15" s="63"/>
      <c r="J15" s="64"/>
      <c r="K15" s="32"/>
      <c r="L15" s="16"/>
      <c r="M15" s="46"/>
      <c r="N15" s="47"/>
    </row>
    <row r="16" spans="1:14" ht="18" customHeight="1">
      <c r="B16" s="6"/>
      <c r="C16" s="50"/>
      <c r="D16" s="51"/>
      <c r="E16" s="50"/>
      <c r="F16" s="51"/>
      <c r="G16" s="50"/>
      <c r="H16" s="51"/>
      <c r="I16" s="59"/>
      <c r="J16" s="60"/>
      <c r="K16" s="71" t="s">
        <v>11</v>
      </c>
      <c r="L16" s="13"/>
      <c r="M16" s="48"/>
      <c r="N16" s="49"/>
    </row>
    <row r="17" spans="2:14" ht="18" customHeight="1">
      <c r="B17" s="4"/>
      <c r="C17" s="52"/>
      <c r="D17" s="53"/>
      <c r="E17" s="52"/>
      <c r="F17" s="53"/>
      <c r="G17" s="52"/>
      <c r="H17" s="53"/>
      <c r="I17" s="63"/>
      <c r="J17" s="64"/>
      <c r="K17" s="72"/>
      <c r="L17" s="14"/>
      <c r="M17" s="42"/>
      <c r="N17" s="43"/>
    </row>
    <row r="18" spans="2:14" ht="18" customHeight="1">
      <c r="B18" s="7"/>
      <c r="C18" s="68"/>
      <c r="D18" s="69"/>
      <c r="E18" s="68"/>
      <c r="F18" s="69"/>
      <c r="G18" s="68"/>
      <c r="H18" s="69"/>
      <c r="I18" s="68"/>
      <c r="J18" s="70"/>
      <c r="K18" s="72"/>
      <c r="L18" s="14"/>
      <c r="M18" s="42"/>
      <c r="N18" s="43"/>
    </row>
    <row r="19" spans="2:14" ht="18" customHeight="1">
      <c r="B19" s="4"/>
      <c r="C19" s="52"/>
      <c r="D19" s="53"/>
      <c r="E19" s="52"/>
      <c r="F19" s="53"/>
      <c r="G19" s="52"/>
      <c r="H19" s="53"/>
      <c r="I19" s="63"/>
      <c r="J19" s="64"/>
      <c r="K19" s="30"/>
      <c r="L19" s="14"/>
      <c r="M19" s="42"/>
      <c r="N19" s="43"/>
    </row>
    <row r="20" spans="2:14" ht="18" customHeight="1">
      <c r="B20" s="6"/>
      <c r="C20" s="50"/>
      <c r="D20" s="51"/>
      <c r="E20" s="50"/>
      <c r="F20" s="51"/>
      <c r="G20" s="50"/>
      <c r="H20" s="51"/>
      <c r="I20" s="50"/>
      <c r="J20" s="65"/>
      <c r="K20" s="30"/>
      <c r="L20" s="14"/>
      <c r="M20" s="42"/>
      <c r="N20" s="43"/>
    </row>
    <row r="21" spans="2:14" ht="18" customHeight="1">
      <c r="B21" s="4"/>
      <c r="C21" s="52"/>
      <c r="D21" s="53"/>
      <c r="E21" s="52"/>
      <c r="F21" s="53"/>
      <c r="G21" s="52"/>
      <c r="H21" s="53"/>
      <c r="I21" s="66"/>
      <c r="J21" s="67"/>
      <c r="K21" s="32"/>
      <c r="L21" s="16"/>
      <c r="M21" s="46"/>
      <c r="N21" s="47"/>
    </row>
    <row r="22" spans="2:14" ht="18" customHeight="1">
      <c r="B22" s="6"/>
      <c r="C22" s="50"/>
      <c r="D22" s="51"/>
      <c r="E22" s="50"/>
      <c r="F22" s="51"/>
      <c r="G22" s="50"/>
      <c r="H22" s="51"/>
      <c r="I22" s="50"/>
      <c r="J22" s="65"/>
      <c r="K22" s="71" t="s">
        <v>31</v>
      </c>
      <c r="L22" s="13"/>
      <c r="M22" s="48"/>
      <c r="N22" s="49"/>
    </row>
    <row r="23" spans="2:14" ht="18" customHeight="1">
      <c r="B23" s="4"/>
      <c r="C23" s="52"/>
      <c r="D23" s="53"/>
      <c r="E23" s="52"/>
      <c r="F23" s="53"/>
      <c r="G23" s="52"/>
      <c r="H23" s="53"/>
      <c r="I23" s="63"/>
      <c r="J23" s="64"/>
      <c r="K23" s="72"/>
      <c r="L23" s="14"/>
      <c r="M23" s="42"/>
      <c r="N23" s="43"/>
    </row>
    <row r="24" spans="2:14" ht="18" customHeight="1">
      <c r="B24" s="6"/>
      <c r="C24" s="50"/>
      <c r="D24" s="51"/>
      <c r="E24" s="50"/>
      <c r="F24" s="51"/>
      <c r="G24" s="50"/>
      <c r="H24" s="51"/>
      <c r="I24" s="50"/>
      <c r="J24" s="65"/>
      <c r="K24" s="72"/>
      <c r="L24" s="14"/>
      <c r="M24" s="42"/>
      <c r="N24" s="43"/>
    </row>
    <row r="25" spans="2:14" ht="18" customHeight="1">
      <c r="B25" s="4"/>
      <c r="C25" s="52"/>
      <c r="D25" s="53"/>
      <c r="E25" s="52"/>
      <c r="F25" s="53"/>
      <c r="G25" s="52"/>
      <c r="H25" s="53"/>
      <c r="I25" s="63"/>
      <c r="J25" s="64"/>
      <c r="K25" s="72"/>
      <c r="L25" s="14"/>
      <c r="M25" s="42"/>
      <c r="N25" s="43"/>
    </row>
    <row r="26" spans="2:14" ht="18" customHeight="1">
      <c r="B26" s="6"/>
      <c r="C26" s="50"/>
      <c r="D26" s="51"/>
      <c r="E26" s="50"/>
      <c r="F26" s="51"/>
      <c r="G26" s="50"/>
      <c r="H26" s="51"/>
      <c r="I26" s="50"/>
      <c r="J26" s="65"/>
      <c r="K26" s="30"/>
      <c r="L26" s="14"/>
      <c r="M26" s="42"/>
      <c r="N26" s="43"/>
    </row>
    <row r="27" spans="2:14" ht="18" customHeight="1">
      <c r="B27" s="4"/>
      <c r="C27" s="52"/>
      <c r="D27" s="53"/>
      <c r="E27" s="52"/>
      <c r="F27" s="53"/>
      <c r="G27" s="52"/>
      <c r="H27" s="53"/>
      <c r="I27" s="63"/>
      <c r="J27" s="64"/>
      <c r="K27" s="32"/>
      <c r="L27" s="16"/>
      <c r="M27" s="46"/>
      <c r="N27" s="47"/>
    </row>
    <row r="28" spans="2:14" ht="18" customHeight="1">
      <c r="B28" s="6"/>
      <c r="C28" s="50"/>
      <c r="D28" s="51"/>
      <c r="E28" s="50"/>
      <c r="F28" s="51"/>
      <c r="G28" s="50"/>
      <c r="H28" s="51"/>
      <c r="I28" s="50"/>
      <c r="J28" s="65"/>
      <c r="K28" s="71" t="s">
        <v>13</v>
      </c>
      <c r="L28" s="13"/>
      <c r="M28" s="48"/>
      <c r="N28" s="49"/>
    </row>
    <row r="29" spans="2:14" ht="18" customHeight="1">
      <c r="B29" s="4"/>
      <c r="C29" s="52"/>
      <c r="D29" s="53"/>
      <c r="E29" s="52"/>
      <c r="F29" s="53"/>
      <c r="G29" s="52"/>
      <c r="H29" s="53"/>
      <c r="I29" s="52"/>
      <c r="J29" s="58"/>
      <c r="K29" s="72"/>
      <c r="L29" s="14"/>
      <c r="M29" s="42"/>
      <c r="N29" s="43"/>
    </row>
    <row r="30" spans="2:14" ht="18" customHeight="1">
      <c r="B30" s="6"/>
      <c r="C30" s="50"/>
      <c r="D30" s="51"/>
      <c r="E30" s="50"/>
      <c r="F30" s="51"/>
      <c r="G30" s="50"/>
      <c r="H30" s="51"/>
      <c r="I30" s="56"/>
      <c r="J30" s="57"/>
      <c r="K30" s="72"/>
      <c r="L30" s="14"/>
      <c r="M30" s="42"/>
      <c r="N30" s="43"/>
    </row>
    <row r="31" spans="2:14" ht="18" customHeight="1">
      <c r="B31" s="4"/>
      <c r="C31" s="52"/>
      <c r="D31" s="53"/>
      <c r="E31" s="52"/>
      <c r="F31" s="53"/>
      <c r="G31" s="52"/>
      <c r="H31" s="53"/>
      <c r="I31" s="52"/>
      <c r="J31" s="58"/>
      <c r="K31" s="33"/>
      <c r="L31" s="14"/>
      <c r="M31" s="42"/>
      <c r="N31" s="43"/>
    </row>
    <row r="32" spans="2:14" ht="18" customHeight="1">
      <c r="B32" s="6"/>
      <c r="C32" s="50"/>
      <c r="D32" s="51"/>
      <c r="E32" s="50"/>
      <c r="F32" s="51"/>
      <c r="G32" s="50"/>
      <c r="H32" s="51"/>
      <c r="I32" s="59"/>
      <c r="J32" s="60"/>
      <c r="K32" s="33"/>
      <c r="L32" s="14"/>
      <c r="M32" s="42"/>
      <c r="N32" s="43"/>
    </row>
    <row r="33" spans="2:14" ht="18" customHeight="1">
      <c r="B33" s="5"/>
      <c r="C33" s="54"/>
      <c r="D33" s="55"/>
      <c r="E33" s="54"/>
      <c r="F33" s="55"/>
      <c r="G33" s="54"/>
      <c r="H33" s="55"/>
      <c r="I33" s="61"/>
      <c r="J33" s="62"/>
      <c r="K33" s="12"/>
      <c r="L33" s="17"/>
      <c r="M33" s="44"/>
      <c r="N33" s="45"/>
    </row>
  </sheetData>
  <mergeCells count="123">
    <mergeCell ref="K10:K12"/>
    <mergeCell ref="N2:N3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3:B4"/>
    <mergeCell ref="K2:M3"/>
    <mergeCell ref="K4:K6"/>
    <mergeCell ref="M4:N4"/>
    <mergeCell ref="M5:N5"/>
    <mergeCell ref="M6:N6"/>
    <mergeCell ref="M7:N7"/>
    <mergeCell ref="M8:N8"/>
    <mergeCell ref="M9:N9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C4:H4">
    <cfRule type="expression" dxfId="42" priority="6" stopIfTrue="1">
      <formula>DAY(C4)&gt;8</formula>
    </cfRule>
  </conditionalFormatting>
  <conditionalFormatting sqref="C8:I10">
    <cfRule type="expression" dxfId="41" priority="5" stopIfTrue="1">
      <formula>AND(DAY(C8)&gt;=1,DAY(C8)&lt;=15)</formula>
    </cfRule>
  </conditionalFormatting>
  <conditionalFormatting sqref="C4:I9">
    <cfRule type="expression" dxfId="40" priority="7">
      <formula>VLOOKUP(DAY(C4),AssignmentDays,1,FALSE)=DAY(C4)</formula>
    </cfRule>
  </conditionalFormatting>
  <conditionalFormatting sqref="B14:J33">
    <cfRule type="expression" dxfId="39" priority="4">
      <formula>B14&lt;&gt;""</formula>
    </cfRule>
  </conditionalFormatting>
  <conditionalFormatting sqref="C4:H4">
    <cfRule type="expression" dxfId="2" priority="3" stopIfTrue="1">
      <formula>DAY(C4)&gt;8</formula>
    </cfRule>
  </conditionalFormatting>
  <conditionalFormatting sqref="C8:I8">
    <cfRule type="expression" dxfId="1" priority="2" stopIfTrue="1">
      <formula>AND(DAY(C8)&gt;=1,DAY(C8)&lt;=15)</formula>
    </cfRule>
  </conditionalFormatting>
  <conditionalFormatting sqref="C4:I8">
    <cfRule type="expression" dxfId="0" priority="1">
      <formula>VLOOKUP(DAY(C4),AssignmentDays,1,FALSE)=DAY(C4)</formula>
    </cfRule>
  </conditionalFormatting>
  <printOptions horizontalCentered="1" verticalCentered="1"/>
  <pageMargins left="0.5" right="0.5" top="0.5" bottom="0.5" header="0.3" footer="0.3"/>
  <pageSetup scale="91" orientation="landscape" r:id="rId1"/>
  <headerFooter>
    <oddFooter>&amp;RTemplate © www.calendarlabs.com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tabColor theme="4"/>
    <pageSetUpPr fitToPage="1"/>
  </sheetPr>
  <dimension ref="A1:AO33"/>
  <sheetViews>
    <sheetView showGridLines="0" view="pageLayout" zoomScale="84" zoomScalePageLayoutView="84" workbookViewId="0">
      <selection activeCell="E6" sqref="E6"/>
    </sheetView>
  </sheetViews>
  <sheetFormatPr defaultColWidth="8.7109375" defaultRowHeight="16.5" customHeight="1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/>
    <row r="2" spans="1:14" ht="18" customHeight="1">
      <c r="A2" s="2"/>
      <c r="B2" s="27"/>
      <c r="C2" s="18"/>
      <c r="D2" s="18"/>
      <c r="E2" s="18"/>
      <c r="F2" s="18"/>
      <c r="G2" s="18"/>
      <c r="H2" s="18"/>
      <c r="I2" s="18"/>
      <c r="J2" s="19"/>
      <c r="K2" s="76" t="s">
        <v>1</v>
      </c>
      <c r="L2" s="77">
        <v>2013</v>
      </c>
      <c r="M2" s="77"/>
      <c r="N2" s="85">
        <f>CalendarYear</f>
        <v>2022</v>
      </c>
    </row>
    <row r="3" spans="1:14" ht="21" customHeight="1">
      <c r="A3" s="2"/>
      <c r="B3" s="37" t="s">
        <v>21</v>
      </c>
      <c r="C3" s="36" t="s">
        <v>6</v>
      </c>
      <c r="D3" s="36" t="s">
        <v>2</v>
      </c>
      <c r="E3" s="36" t="s">
        <v>3</v>
      </c>
      <c r="F3" s="36" t="s">
        <v>4</v>
      </c>
      <c r="G3" s="36" t="s">
        <v>3</v>
      </c>
      <c r="H3" s="36" t="s">
        <v>5</v>
      </c>
      <c r="I3" s="36" t="s">
        <v>6</v>
      </c>
      <c r="J3" s="3"/>
      <c r="K3" s="78"/>
      <c r="L3" s="79"/>
      <c r="M3" s="79"/>
      <c r="N3" s="86"/>
    </row>
    <row r="4" spans="1:14" ht="18" customHeight="1">
      <c r="A4" s="2"/>
      <c r="B4" s="37"/>
      <c r="C4" s="8"/>
      <c r="D4" s="8"/>
      <c r="E4" s="8"/>
      <c r="F4" s="8"/>
      <c r="G4" s="8"/>
      <c r="H4" s="8">
        <v>1</v>
      </c>
      <c r="I4" s="8">
        <v>2</v>
      </c>
      <c r="J4" s="3"/>
      <c r="K4" s="80" t="s">
        <v>7</v>
      </c>
      <c r="L4" s="13"/>
      <c r="M4" s="81"/>
      <c r="N4" s="82"/>
    </row>
    <row r="5" spans="1:14" ht="18" customHeight="1">
      <c r="A5" s="2"/>
      <c r="B5" s="25"/>
      <c r="C5" s="8">
        <v>3</v>
      </c>
      <c r="D5" s="8">
        <v>4</v>
      </c>
      <c r="E5" s="8">
        <v>5</v>
      </c>
      <c r="F5" s="8">
        <v>6</v>
      </c>
      <c r="G5" s="8">
        <v>7</v>
      </c>
      <c r="H5" s="8">
        <v>8</v>
      </c>
      <c r="I5" s="8">
        <v>9</v>
      </c>
      <c r="J5" s="3"/>
      <c r="K5" s="72"/>
      <c r="L5" s="14"/>
      <c r="M5" s="42"/>
      <c r="N5" s="43"/>
    </row>
    <row r="6" spans="1:14" ht="18" customHeight="1">
      <c r="A6" s="2"/>
      <c r="B6" s="25"/>
      <c r="C6" s="8">
        <v>10</v>
      </c>
      <c r="D6" s="8">
        <v>11</v>
      </c>
      <c r="E6" s="8">
        <v>12</v>
      </c>
      <c r="F6" s="8">
        <v>13</v>
      </c>
      <c r="G6" s="8">
        <v>14</v>
      </c>
      <c r="H6" s="8">
        <v>15</v>
      </c>
      <c r="I6" s="8">
        <v>16</v>
      </c>
      <c r="J6" s="3"/>
      <c r="K6" s="72"/>
      <c r="L6" s="14"/>
      <c r="M6" s="42"/>
      <c r="N6" s="43"/>
    </row>
    <row r="7" spans="1:14" ht="18" customHeight="1">
      <c r="A7" s="2"/>
      <c r="B7" s="25"/>
      <c r="C7" s="8">
        <v>17</v>
      </c>
      <c r="D7" s="8">
        <v>18</v>
      </c>
      <c r="E7" s="8">
        <v>19</v>
      </c>
      <c r="F7" s="8">
        <v>20</v>
      </c>
      <c r="G7" s="8">
        <v>21</v>
      </c>
      <c r="H7" s="8">
        <v>22</v>
      </c>
      <c r="I7" s="8">
        <v>23</v>
      </c>
      <c r="J7" s="3"/>
      <c r="K7" s="30"/>
      <c r="L7" s="14"/>
      <c r="M7" s="42"/>
      <c r="N7" s="43"/>
    </row>
    <row r="8" spans="1:14" ht="18.75" customHeight="1">
      <c r="A8" s="2"/>
      <c r="B8" s="25"/>
      <c r="C8" s="8">
        <v>24</v>
      </c>
      <c r="D8" s="8">
        <v>25</v>
      </c>
      <c r="E8" s="8">
        <v>26</v>
      </c>
      <c r="F8" s="8">
        <v>27</v>
      </c>
      <c r="G8" s="8">
        <v>28</v>
      </c>
      <c r="H8" s="8">
        <v>29</v>
      </c>
      <c r="I8" s="8">
        <v>30</v>
      </c>
      <c r="J8" s="3"/>
      <c r="K8" s="30"/>
      <c r="L8" s="14"/>
      <c r="M8" s="42"/>
      <c r="N8" s="43"/>
    </row>
    <row r="9" spans="1:14" ht="18" customHeight="1">
      <c r="A9" s="2"/>
      <c r="B9" s="25"/>
      <c r="C9" s="8"/>
      <c r="D9" s="8"/>
      <c r="E9" s="8"/>
      <c r="F9" s="8"/>
      <c r="G9" s="8"/>
      <c r="H9" s="8"/>
      <c r="I9" s="8"/>
      <c r="J9" s="3"/>
      <c r="K9" s="31"/>
      <c r="L9" s="15"/>
      <c r="M9" s="46"/>
      <c r="N9" s="47"/>
    </row>
    <row r="10" spans="1:14" ht="18" customHeight="1">
      <c r="A10" s="2"/>
      <c r="B10" s="26"/>
      <c r="C10" s="20"/>
      <c r="D10" s="20"/>
      <c r="E10" s="20"/>
      <c r="F10" s="20"/>
      <c r="G10" s="20"/>
      <c r="H10" s="20"/>
      <c r="I10" s="20"/>
      <c r="J10" s="21"/>
      <c r="K10" s="71" t="s">
        <v>30</v>
      </c>
      <c r="L10" s="13"/>
      <c r="M10" s="48"/>
      <c r="N10" s="49"/>
    </row>
    <row r="11" spans="1:14" ht="18" customHeight="1">
      <c r="A11" s="2"/>
      <c r="B11" s="39" t="s">
        <v>10</v>
      </c>
      <c r="C11" s="40"/>
      <c r="D11" s="40"/>
      <c r="E11" s="40"/>
      <c r="F11" s="40"/>
      <c r="G11" s="40"/>
      <c r="H11" s="40"/>
      <c r="I11" s="40"/>
      <c r="J11" s="41"/>
      <c r="K11" s="72"/>
      <c r="L11" s="14"/>
      <c r="M11" s="42"/>
      <c r="N11" s="43"/>
    </row>
    <row r="12" spans="1:14" ht="18" customHeight="1">
      <c r="A12" s="2"/>
      <c r="B12" s="39"/>
      <c r="C12" s="40"/>
      <c r="D12" s="40"/>
      <c r="E12" s="40"/>
      <c r="F12" s="40"/>
      <c r="G12" s="40"/>
      <c r="H12" s="40"/>
      <c r="I12" s="40"/>
      <c r="J12" s="41"/>
      <c r="K12" s="72"/>
      <c r="L12" s="14"/>
      <c r="M12" s="42"/>
      <c r="N12" s="43"/>
    </row>
    <row r="13" spans="1:14" ht="18" customHeight="1">
      <c r="B13" s="35" t="s">
        <v>7</v>
      </c>
      <c r="C13" s="73" t="s">
        <v>8</v>
      </c>
      <c r="D13" s="75"/>
      <c r="E13" s="73" t="s">
        <v>11</v>
      </c>
      <c r="F13" s="75"/>
      <c r="G13" s="73" t="s">
        <v>12</v>
      </c>
      <c r="H13" s="75"/>
      <c r="I13" s="73" t="s">
        <v>13</v>
      </c>
      <c r="J13" s="74"/>
      <c r="K13" s="30"/>
      <c r="L13" s="14"/>
      <c r="M13" s="42"/>
      <c r="N13" s="43"/>
    </row>
    <row r="14" spans="1:14" ht="18" customHeight="1">
      <c r="B14" s="6"/>
      <c r="C14" s="50"/>
      <c r="D14" s="51"/>
      <c r="E14" s="50"/>
      <c r="F14" s="51"/>
      <c r="G14" s="50"/>
      <c r="H14" s="51"/>
      <c r="I14" s="50"/>
      <c r="J14" s="65"/>
      <c r="K14" s="30"/>
      <c r="L14" s="14"/>
      <c r="M14" s="42"/>
      <c r="N14" s="43"/>
    </row>
    <row r="15" spans="1:14" ht="18" customHeight="1">
      <c r="B15" s="4"/>
      <c r="C15" s="52"/>
      <c r="D15" s="53"/>
      <c r="E15" s="52"/>
      <c r="F15" s="53"/>
      <c r="G15" s="52"/>
      <c r="H15" s="53"/>
      <c r="I15" s="63"/>
      <c r="J15" s="64"/>
      <c r="K15" s="32"/>
      <c r="L15" s="16"/>
      <c r="M15" s="46"/>
      <c r="N15" s="47"/>
    </row>
    <row r="16" spans="1:14" ht="18" customHeight="1">
      <c r="B16" s="6"/>
      <c r="C16" s="50"/>
      <c r="D16" s="51"/>
      <c r="E16" s="50"/>
      <c r="F16" s="51"/>
      <c r="G16" s="50"/>
      <c r="H16" s="51"/>
      <c r="I16" s="59"/>
      <c r="J16" s="60"/>
      <c r="K16" s="71" t="s">
        <v>11</v>
      </c>
      <c r="L16" s="13"/>
      <c r="M16" s="48"/>
      <c r="N16" s="49"/>
    </row>
    <row r="17" spans="2:14" ht="18" customHeight="1">
      <c r="B17" s="4"/>
      <c r="C17" s="52"/>
      <c r="D17" s="53"/>
      <c r="E17" s="52"/>
      <c r="F17" s="53"/>
      <c r="G17" s="52"/>
      <c r="H17" s="53"/>
      <c r="I17" s="63"/>
      <c r="J17" s="64"/>
      <c r="K17" s="72"/>
      <c r="L17" s="14"/>
      <c r="M17" s="42"/>
      <c r="N17" s="43"/>
    </row>
    <row r="18" spans="2:14" ht="18" customHeight="1">
      <c r="B18" s="7"/>
      <c r="C18" s="68"/>
      <c r="D18" s="69"/>
      <c r="E18" s="68"/>
      <c r="F18" s="69"/>
      <c r="G18" s="68"/>
      <c r="H18" s="69"/>
      <c r="I18" s="68"/>
      <c r="J18" s="70"/>
      <c r="K18" s="72"/>
      <c r="L18" s="14"/>
      <c r="M18" s="42"/>
      <c r="N18" s="43"/>
    </row>
    <row r="19" spans="2:14" ht="18" customHeight="1">
      <c r="B19" s="4"/>
      <c r="C19" s="52"/>
      <c r="D19" s="53"/>
      <c r="E19" s="52"/>
      <c r="F19" s="53"/>
      <c r="G19" s="52"/>
      <c r="H19" s="53"/>
      <c r="I19" s="63"/>
      <c r="J19" s="64"/>
      <c r="K19" s="30"/>
      <c r="L19" s="14"/>
      <c r="M19" s="42"/>
      <c r="N19" s="43"/>
    </row>
    <row r="20" spans="2:14" ht="18" customHeight="1">
      <c r="B20" s="6"/>
      <c r="C20" s="50"/>
      <c r="D20" s="51"/>
      <c r="E20" s="50"/>
      <c r="F20" s="51"/>
      <c r="G20" s="50"/>
      <c r="H20" s="51"/>
      <c r="I20" s="50"/>
      <c r="J20" s="65"/>
      <c r="K20" s="30"/>
      <c r="L20" s="14"/>
      <c r="M20" s="42"/>
      <c r="N20" s="43"/>
    </row>
    <row r="21" spans="2:14" ht="18" customHeight="1">
      <c r="B21" s="4"/>
      <c r="C21" s="52"/>
      <c r="D21" s="53"/>
      <c r="E21" s="52"/>
      <c r="F21" s="53"/>
      <c r="G21" s="52"/>
      <c r="H21" s="53"/>
      <c r="I21" s="66"/>
      <c r="J21" s="67"/>
      <c r="K21" s="32"/>
      <c r="L21" s="16"/>
      <c r="M21" s="46"/>
      <c r="N21" s="47"/>
    </row>
    <row r="22" spans="2:14" ht="18" customHeight="1">
      <c r="B22" s="6"/>
      <c r="C22" s="50"/>
      <c r="D22" s="51"/>
      <c r="E22" s="50"/>
      <c r="F22" s="51"/>
      <c r="G22" s="50"/>
      <c r="H22" s="51"/>
      <c r="I22" s="50"/>
      <c r="J22" s="65"/>
      <c r="K22" s="71" t="s">
        <v>31</v>
      </c>
      <c r="L22" s="13"/>
      <c r="M22" s="48"/>
      <c r="N22" s="49"/>
    </row>
    <row r="23" spans="2:14" ht="18" customHeight="1">
      <c r="B23" s="4"/>
      <c r="C23" s="52"/>
      <c r="D23" s="53"/>
      <c r="E23" s="52"/>
      <c r="F23" s="53"/>
      <c r="G23" s="52"/>
      <c r="H23" s="53"/>
      <c r="I23" s="63"/>
      <c r="J23" s="64"/>
      <c r="K23" s="72"/>
      <c r="L23" s="14"/>
      <c r="M23" s="42"/>
      <c r="N23" s="43"/>
    </row>
    <row r="24" spans="2:14" ht="18" customHeight="1">
      <c r="B24" s="6"/>
      <c r="C24" s="50"/>
      <c r="D24" s="51"/>
      <c r="E24" s="50"/>
      <c r="F24" s="51"/>
      <c r="G24" s="50"/>
      <c r="H24" s="51"/>
      <c r="I24" s="50"/>
      <c r="J24" s="65"/>
      <c r="K24" s="72"/>
      <c r="L24" s="14"/>
      <c r="M24" s="42"/>
      <c r="N24" s="43"/>
    </row>
    <row r="25" spans="2:14" ht="18" customHeight="1">
      <c r="B25" s="4"/>
      <c r="C25" s="52"/>
      <c r="D25" s="53"/>
      <c r="E25" s="52"/>
      <c r="F25" s="53"/>
      <c r="G25" s="52"/>
      <c r="H25" s="53"/>
      <c r="I25" s="63"/>
      <c r="J25" s="64"/>
      <c r="K25" s="72"/>
      <c r="L25" s="14"/>
      <c r="M25" s="42"/>
      <c r="N25" s="43"/>
    </row>
    <row r="26" spans="2:14" ht="18" customHeight="1">
      <c r="B26" s="6"/>
      <c r="C26" s="50"/>
      <c r="D26" s="51"/>
      <c r="E26" s="50"/>
      <c r="F26" s="51"/>
      <c r="G26" s="50"/>
      <c r="H26" s="51"/>
      <c r="I26" s="50"/>
      <c r="J26" s="65"/>
      <c r="K26" s="30"/>
      <c r="L26" s="14"/>
      <c r="M26" s="42"/>
      <c r="N26" s="43"/>
    </row>
    <row r="27" spans="2:14" ht="18" customHeight="1">
      <c r="B27" s="4"/>
      <c r="C27" s="52"/>
      <c r="D27" s="53"/>
      <c r="E27" s="52"/>
      <c r="F27" s="53"/>
      <c r="G27" s="52"/>
      <c r="H27" s="53"/>
      <c r="I27" s="63"/>
      <c r="J27" s="64"/>
      <c r="K27" s="32"/>
      <c r="L27" s="16"/>
      <c r="M27" s="46"/>
      <c r="N27" s="47"/>
    </row>
    <row r="28" spans="2:14" ht="18" customHeight="1">
      <c r="B28" s="6"/>
      <c r="C28" s="50"/>
      <c r="D28" s="51"/>
      <c r="E28" s="50"/>
      <c r="F28" s="51"/>
      <c r="G28" s="50"/>
      <c r="H28" s="51"/>
      <c r="I28" s="50"/>
      <c r="J28" s="65"/>
      <c r="K28" s="71" t="s">
        <v>13</v>
      </c>
      <c r="L28" s="13"/>
      <c r="M28" s="48"/>
      <c r="N28" s="49"/>
    </row>
    <row r="29" spans="2:14" ht="18" customHeight="1">
      <c r="B29" s="4"/>
      <c r="C29" s="52"/>
      <c r="D29" s="53"/>
      <c r="E29" s="52"/>
      <c r="F29" s="53"/>
      <c r="G29" s="52"/>
      <c r="H29" s="53"/>
      <c r="I29" s="52"/>
      <c r="J29" s="58"/>
      <c r="K29" s="72"/>
      <c r="L29" s="14"/>
      <c r="M29" s="42"/>
      <c r="N29" s="43"/>
    </row>
    <row r="30" spans="2:14" ht="18" customHeight="1">
      <c r="B30" s="6"/>
      <c r="C30" s="50"/>
      <c r="D30" s="51"/>
      <c r="E30" s="50"/>
      <c r="F30" s="51"/>
      <c r="G30" s="50"/>
      <c r="H30" s="51"/>
      <c r="I30" s="56"/>
      <c r="J30" s="57"/>
      <c r="K30" s="72"/>
      <c r="L30" s="14"/>
      <c r="M30" s="42"/>
      <c r="N30" s="43"/>
    </row>
    <row r="31" spans="2:14" ht="18" customHeight="1">
      <c r="B31" s="4"/>
      <c r="C31" s="52"/>
      <c r="D31" s="53"/>
      <c r="E31" s="52"/>
      <c r="F31" s="53"/>
      <c r="G31" s="52"/>
      <c r="H31" s="53"/>
      <c r="I31" s="52"/>
      <c r="J31" s="58"/>
      <c r="K31" s="33"/>
      <c r="L31" s="14"/>
      <c r="M31" s="42"/>
      <c r="N31" s="43"/>
    </row>
    <row r="32" spans="2:14" ht="18" customHeight="1">
      <c r="B32" s="6"/>
      <c r="C32" s="50"/>
      <c r="D32" s="51"/>
      <c r="E32" s="50"/>
      <c r="F32" s="51"/>
      <c r="G32" s="50"/>
      <c r="H32" s="51"/>
      <c r="I32" s="59"/>
      <c r="J32" s="60"/>
      <c r="K32" s="33"/>
      <c r="L32" s="14"/>
      <c r="M32" s="42"/>
      <c r="N32" s="43"/>
    </row>
    <row r="33" spans="2:14" ht="18" customHeight="1">
      <c r="B33" s="5"/>
      <c r="C33" s="54"/>
      <c r="D33" s="55"/>
      <c r="E33" s="54"/>
      <c r="F33" s="55"/>
      <c r="G33" s="54"/>
      <c r="H33" s="55"/>
      <c r="I33" s="61"/>
      <c r="J33" s="62"/>
      <c r="K33" s="34"/>
      <c r="L33" s="17"/>
      <c r="M33" s="44"/>
      <c r="N33" s="45"/>
    </row>
  </sheetData>
  <mergeCells count="123">
    <mergeCell ref="K10:K12"/>
    <mergeCell ref="N2:N3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3:B4"/>
    <mergeCell ref="K2:M3"/>
    <mergeCell ref="K4:K6"/>
    <mergeCell ref="M4:N4"/>
    <mergeCell ref="M5:N5"/>
    <mergeCell ref="M6:N6"/>
    <mergeCell ref="M7:N7"/>
    <mergeCell ref="M8:N8"/>
    <mergeCell ref="M9:N9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C4:H4">
    <cfRule type="expression" dxfId="38" priority="3" stopIfTrue="1">
      <formula>DAY(C4)&gt;8</formula>
    </cfRule>
  </conditionalFormatting>
  <conditionalFormatting sqref="C8:I10">
    <cfRule type="expression" dxfId="37" priority="2" stopIfTrue="1">
      <formula>AND(DAY(C8)&gt;=1,DAY(C8)&lt;=15)</formula>
    </cfRule>
  </conditionalFormatting>
  <conditionalFormatting sqref="C4:I9">
    <cfRule type="expression" dxfId="36" priority="4">
      <formula>VLOOKUP(DAY(C4),AssignmentDays,1,FALSE)=DAY(C4)</formula>
    </cfRule>
  </conditionalFormatting>
  <conditionalFormatting sqref="B14:J33">
    <cfRule type="expression" dxfId="35" priority="1">
      <formula>B14&lt;&gt;""</formula>
    </cfRule>
  </conditionalFormatting>
  <printOptions horizontalCentered="1" verticalCentered="1"/>
  <pageMargins left="0.5" right="0.5" top="0.5" bottom="0.5" header="0.3" footer="0.3"/>
  <pageSetup scale="91" orientation="landscape" r:id="rId1"/>
  <headerFooter>
    <oddFooter>&amp;RTemplate © www.calendarlabs.com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tabColor theme="4"/>
    <pageSetUpPr fitToPage="1"/>
  </sheetPr>
  <dimension ref="A1:AO33"/>
  <sheetViews>
    <sheetView showGridLines="0" view="pageLayout" zoomScale="84" zoomScalePageLayoutView="84" workbookViewId="0">
      <selection activeCell="F8" sqref="F8"/>
    </sheetView>
  </sheetViews>
  <sheetFormatPr defaultColWidth="8.7109375" defaultRowHeight="16.5" customHeight="1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/>
    <row r="2" spans="1:14" ht="18" customHeight="1">
      <c r="A2" s="2"/>
      <c r="B2" s="27"/>
      <c r="C2" s="18"/>
      <c r="D2" s="18"/>
      <c r="E2" s="18"/>
      <c r="F2" s="18"/>
      <c r="G2" s="18"/>
      <c r="H2" s="18"/>
      <c r="I2" s="18"/>
      <c r="J2" s="19"/>
      <c r="K2" s="76" t="s">
        <v>1</v>
      </c>
      <c r="L2" s="77">
        <v>2013</v>
      </c>
      <c r="M2" s="77"/>
      <c r="N2" s="85">
        <f>CalendarYear</f>
        <v>2022</v>
      </c>
    </row>
    <row r="3" spans="1:14" ht="21" customHeight="1">
      <c r="A3" s="2"/>
      <c r="B3" s="37" t="s">
        <v>22</v>
      </c>
      <c r="C3" s="36" t="s">
        <v>6</v>
      </c>
      <c r="D3" s="36" t="s">
        <v>2</v>
      </c>
      <c r="E3" s="36" t="s">
        <v>3</v>
      </c>
      <c r="F3" s="36" t="s">
        <v>4</v>
      </c>
      <c r="G3" s="36" t="s">
        <v>3</v>
      </c>
      <c r="H3" s="36" t="s">
        <v>5</v>
      </c>
      <c r="I3" s="36" t="s">
        <v>6</v>
      </c>
      <c r="J3" s="3"/>
      <c r="K3" s="78"/>
      <c r="L3" s="79"/>
      <c r="M3" s="79"/>
      <c r="N3" s="86"/>
    </row>
    <row r="4" spans="1:14" ht="18" customHeight="1">
      <c r="A4" s="2"/>
      <c r="B4" s="37"/>
      <c r="C4" s="8">
        <v>1</v>
      </c>
      <c r="D4" s="8">
        <v>2</v>
      </c>
      <c r="E4" s="8">
        <v>3</v>
      </c>
      <c r="F4" s="8">
        <v>4</v>
      </c>
      <c r="G4" s="8">
        <v>5</v>
      </c>
      <c r="H4" s="8">
        <v>6</v>
      </c>
      <c r="I4" s="8">
        <v>7</v>
      </c>
      <c r="J4" s="3"/>
      <c r="K4" s="80" t="s">
        <v>7</v>
      </c>
      <c r="L4" s="13"/>
      <c r="M4" s="81"/>
      <c r="N4" s="82"/>
    </row>
    <row r="5" spans="1:14" ht="18" customHeight="1">
      <c r="A5" s="2"/>
      <c r="B5" s="25"/>
      <c r="C5" s="8">
        <v>8</v>
      </c>
      <c r="D5" s="8">
        <v>9</v>
      </c>
      <c r="E5" s="8">
        <v>10</v>
      </c>
      <c r="F5" s="8">
        <v>11</v>
      </c>
      <c r="G5" s="8">
        <v>12</v>
      </c>
      <c r="H5" s="8">
        <v>13</v>
      </c>
      <c r="I5" s="8">
        <v>14</v>
      </c>
      <c r="J5" s="3"/>
      <c r="K5" s="72"/>
      <c r="L5" s="14"/>
      <c r="M5" s="42"/>
      <c r="N5" s="43"/>
    </row>
    <row r="6" spans="1:14" ht="18" customHeight="1">
      <c r="A6" s="2"/>
      <c r="B6" s="25"/>
      <c r="C6" s="8">
        <v>15</v>
      </c>
      <c r="D6" s="8">
        <v>16</v>
      </c>
      <c r="E6" s="8">
        <v>17</v>
      </c>
      <c r="F6" s="8">
        <v>18</v>
      </c>
      <c r="G6" s="8">
        <v>19</v>
      </c>
      <c r="H6" s="8">
        <v>20</v>
      </c>
      <c r="I6" s="8">
        <v>21</v>
      </c>
      <c r="J6" s="3"/>
      <c r="K6" s="72"/>
      <c r="L6" s="14"/>
      <c r="M6" s="42"/>
      <c r="N6" s="43"/>
    </row>
    <row r="7" spans="1:14" ht="18" customHeight="1">
      <c r="A7" s="2"/>
      <c r="B7" s="25"/>
      <c r="C7" s="8">
        <v>22</v>
      </c>
      <c r="D7" s="8">
        <v>23</v>
      </c>
      <c r="E7" s="8">
        <v>24</v>
      </c>
      <c r="F7" s="8">
        <v>25</v>
      </c>
      <c r="G7" s="8">
        <v>26</v>
      </c>
      <c r="H7" s="8">
        <v>27</v>
      </c>
      <c r="I7" s="8">
        <v>28</v>
      </c>
      <c r="J7" s="3"/>
      <c r="K7" s="30"/>
      <c r="L7" s="14"/>
      <c r="M7" s="42"/>
      <c r="N7" s="43"/>
    </row>
    <row r="8" spans="1:14" ht="18.75" customHeight="1">
      <c r="A8" s="2"/>
      <c r="B8" s="25"/>
      <c r="C8" s="8">
        <v>29</v>
      </c>
      <c r="D8" s="8">
        <v>30</v>
      </c>
      <c r="E8" s="8">
        <v>31</v>
      </c>
      <c r="F8" s="8"/>
      <c r="G8" s="8"/>
      <c r="H8" s="8"/>
      <c r="I8" s="8"/>
      <c r="J8" s="3"/>
      <c r="K8" s="30"/>
      <c r="L8" s="14"/>
      <c r="M8" s="42"/>
      <c r="N8" s="43"/>
    </row>
    <row r="9" spans="1:14" ht="18" customHeight="1">
      <c r="A9" s="2"/>
      <c r="B9" s="25"/>
      <c r="C9" s="8"/>
      <c r="D9" s="8"/>
      <c r="E9" s="8"/>
      <c r="F9" s="8"/>
      <c r="G9" s="8"/>
      <c r="H9" s="8"/>
      <c r="I9" s="8"/>
      <c r="J9" s="3"/>
      <c r="K9" s="31"/>
      <c r="L9" s="15"/>
      <c r="M9" s="46"/>
      <c r="N9" s="47"/>
    </row>
    <row r="10" spans="1:14" ht="18" customHeight="1">
      <c r="A10" s="2"/>
      <c r="B10" s="26"/>
      <c r="C10" s="20"/>
      <c r="D10" s="20"/>
      <c r="E10" s="20"/>
      <c r="F10" s="20"/>
      <c r="G10" s="20"/>
      <c r="H10" s="20"/>
      <c r="I10" s="20"/>
      <c r="J10" s="21"/>
      <c r="K10" s="71" t="s">
        <v>30</v>
      </c>
      <c r="L10" s="13"/>
      <c r="M10" s="48"/>
      <c r="N10" s="49"/>
    </row>
    <row r="11" spans="1:14" ht="18" customHeight="1">
      <c r="A11" s="2"/>
      <c r="B11" s="39" t="s">
        <v>10</v>
      </c>
      <c r="C11" s="40"/>
      <c r="D11" s="40"/>
      <c r="E11" s="40"/>
      <c r="F11" s="40"/>
      <c r="G11" s="40"/>
      <c r="H11" s="40"/>
      <c r="I11" s="40"/>
      <c r="J11" s="41"/>
      <c r="K11" s="72"/>
      <c r="L11" s="14"/>
      <c r="M11" s="42"/>
      <c r="N11" s="43"/>
    </row>
    <row r="12" spans="1:14" ht="18" customHeight="1">
      <c r="A12" s="2"/>
      <c r="B12" s="39"/>
      <c r="C12" s="40"/>
      <c r="D12" s="40"/>
      <c r="E12" s="40"/>
      <c r="F12" s="40"/>
      <c r="G12" s="40"/>
      <c r="H12" s="40"/>
      <c r="I12" s="40"/>
      <c r="J12" s="41"/>
      <c r="K12" s="72"/>
      <c r="L12" s="14"/>
      <c r="M12" s="42"/>
      <c r="N12" s="43"/>
    </row>
    <row r="13" spans="1:14" ht="18" customHeight="1">
      <c r="B13" s="35" t="s">
        <v>7</v>
      </c>
      <c r="C13" s="73" t="s">
        <v>8</v>
      </c>
      <c r="D13" s="75"/>
      <c r="E13" s="73" t="s">
        <v>11</v>
      </c>
      <c r="F13" s="75"/>
      <c r="G13" s="73" t="s">
        <v>12</v>
      </c>
      <c r="H13" s="75"/>
      <c r="I13" s="73" t="s">
        <v>13</v>
      </c>
      <c r="J13" s="74"/>
      <c r="K13" s="30"/>
      <c r="L13" s="14"/>
      <c r="M13" s="42"/>
      <c r="N13" s="43"/>
    </row>
    <row r="14" spans="1:14" ht="18" customHeight="1">
      <c r="B14" s="6"/>
      <c r="C14" s="50"/>
      <c r="D14" s="51"/>
      <c r="E14" s="50"/>
      <c r="F14" s="51"/>
      <c r="G14" s="50"/>
      <c r="H14" s="51"/>
      <c r="I14" s="50"/>
      <c r="J14" s="65"/>
      <c r="K14" s="30"/>
      <c r="L14" s="14"/>
      <c r="M14" s="42"/>
      <c r="N14" s="43"/>
    </row>
    <row r="15" spans="1:14" ht="18" customHeight="1">
      <c r="B15" s="4"/>
      <c r="C15" s="52"/>
      <c r="D15" s="53"/>
      <c r="E15" s="52"/>
      <c r="F15" s="53"/>
      <c r="G15" s="52"/>
      <c r="H15" s="53"/>
      <c r="I15" s="63"/>
      <c r="J15" s="64"/>
      <c r="K15" s="32"/>
      <c r="L15" s="16"/>
      <c r="M15" s="46"/>
      <c r="N15" s="47"/>
    </row>
    <row r="16" spans="1:14" ht="18" customHeight="1">
      <c r="B16" s="6"/>
      <c r="C16" s="50"/>
      <c r="D16" s="51"/>
      <c r="E16" s="50"/>
      <c r="F16" s="51"/>
      <c r="G16" s="50"/>
      <c r="H16" s="51"/>
      <c r="I16" s="59"/>
      <c r="J16" s="60"/>
      <c r="K16" s="71" t="s">
        <v>11</v>
      </c>
      <c r="L16" s="13"/>
      <c r="M16" s="48"/>
      <c r="N16" s="49"/>
    </row>
    <row r="17" spans="2:14" ht="18" customHeight="1">
      <c r="B17" s="4"/>
      <c r="C17" s="52"/>
      <c r="D17" s="53"/>
      <c r="E17" s="52"/>
      <c r="F17" s="53"/>
      <c r="G17" s="52"/>
      <c r="H17" s="53"/>
      <c r="I17" s="63"/>
      <c r="J17" s="64"/>
      <c r="K17" s="72"/>
      <c r="L17" s="14"/>
      <c r="M17" s="42"/>
      <c r="N17" s="43"/>
    </row>
    <row r="18" spans="2:14" ht="18" customHeight="1">
      <c r="B18" s="7"/>
      <c r="C18" s="68"/>
      <c r="D18" s="69"/>
      <c r="E18" s="68"/>
      <c r="F18" s="69"/>
      <c r="G18" s="68"/>
      <c r="H18" s="69"/>
      <c r="I18" s="68"/>
      <c r="J18" s="70"/>
      <c r="K18" s="72"/>
      <c r="L18" s="14"/>
      <c r="M18" s="42"/>
      <c r="N18" s="43"/>
    </row>
    <row r="19" spans="2:14" ht="18" customHeight="1">
      <c r="B19" s="4"/>
      <c r="C19" s="52"/>
      <c r="D19" s="53"/>
      <c r="E19" s="52"/>
      <c r="F19" s="53"/>
      <c r="G19" s="52"/>
      <c r="H19" s="53"/>
      <c r="I19" s="63"/>
      <c r="J19" s="64"/>
      <c r="K19" s="30"/>
      <c r="L19" s="14"/>
      <c r="M19" s="42"/>
      <c r="N19" s="43"/>
    </row>
    <row r="20" spans="2:14" ht="18" customHeight="1">
      <c r="B20" s="6"/>
      <c r="C20" s="50"/>
      <c r="D20" s="51"/>
      <c r="E20" s="50"/>
      <c r="F20" s="51"/>
      <c r="G20" s="50"/>
      <c r="H20" s="51"/>
      <c r="I20" s="50"/>
      <c r="J20" s="65"/>
      <c r="K20" s="30"/>
      <c r="L20" s="14"/>
      <c r="M20" s="42"/>
      <c r="N20" s="43"/>
    </row>
    <row r="21" spans="2:14" ht="18" customHeight="1">
      <c r="B21" s="4"/>
      <c r="C21" s="52"/>
      <c r="D21" s="53"/>
      <c r="E21" s="52"/>
      <c r="F21" s="53"/>
      <c r="G21" s="52"/>
      <c r="H21" s="53"/>
      <c r="I21" s="66"/>
      <c r="J21" s="67"/>
      <c r="K21" s="32"/>
      <c r="L21" s="16"/>
      <c r="M21" s="46"/>
      <c r="N21" s="47"/>
    </row>
    <row r="22" spans="2:14" ht="18" customHeight="1">
      <c r="B22" s="6"/>
      <c r="C22" s="50"/>
      <c r="D22" s="51"/>
      <c r="E22" s="50"/>
      <c r="F22" s="51"/>
      <c r="G22" s="50"/>
      <c r="H22" s="51"/>
      <c r="I22" s="50"/>
      <c r="J22" s="65"/>
      <c r="K22" s="71" t="s">
        <v>31</v>
      </c>
      <c r="L22" s="13"/>
      <c r="M22" s="48"/>
      <c r="N22" s="49"/>
    </row>
    <row r="23" spans="2:14" ht="18" customHeight="1">
      <c r="B23" s="4"/>
      <c r="C23" s="52"/>
      <c r="D23" s="53"/>
      <c r="E23" s="52"/>
      <c r="F23" s="53"/>
      <c r="G23" s="52"/>
      <c r="H23" s="53"/>
      <c r="I23" s="63"/>
      <c r="J23" s="64"/>
      <c r="K23" s="72"/>
      <c r="L23" s="14"/>
      <c r="M23" s="42"/>
      <c r="N23" s="43"/>
    </row>
    <row r="24" spans="2:14" ht="18" customHeight="1">
      <c r="B24" s="6"/>
      <c r="C24" s="50"/>
      <c r="D24" s="51"/>
      <c r="E24" s="50"/>
      <c r="F24" s="51"/>
      <c r="G24" s="50"/>
      <c r="H24" s="51"/>
      <c r="I24" s="50"/>
      <c r="J24" s="65"/>
      <c r="K24" s="72"/>
      <c r="L24" s="14"/>
      <c r="M24" s="42"/>
      <c r="N24" s="43"/>
    </row>
    <row r="25" spans="2:14" ht="18" customHeight="1">
      <c r="B25" s="4"/>
      <c r="C25" s="52"/>
      <c r="D25" s="53"/>
      <c r="E25" s="52"/>
      <c r="F25" s="53"/>
      <c r="G25" s="52"/>
      <c r="H25" s="53"/>
      <c r="I25" s="63"/>
      <c r="J25" s="64"/>
      <c r="K25" s="72"/>
      <c r="L25" s="14"/>
      <c r="M25" s="42"/>
      <c r="N25" s="43"/>
    </row>
    <row r="26" spans="2:14" ht="18" customHeight="1">
      <c r="B26" s="6"/>
      <c r="C26" s="50"/>
      <c r="D26" s="51"/>
      <c r="E26" s="50"/>
      <c r="F26" s="51"/>
      <c r="G26" s="50"/>
      <c r="H26" s="51"/>
      <c r="I26" s="50"/>
      <c r="J26" s="65"/>
      <c r="K26" s="30"/>
      <c r="L26" s="14"/>
      <c r="M26" s="42"/>
      <c r="N26" s="43"/>
    </row>
    <row r="27" spans="2:14" ht="18" customHeight="1">
      <c r="B27" s="4"/>
      <c r="C27" s="52"/>
      <c r="D27" s="53"/>
      <c r="E27" s="52"/>
      <c r="F27" s="53"/>
      <c r="G27" s="52"/>
      <c r="H27" s="53"/>
      <c r="I27" s="63"/>
      <c r="J27" s="64"/>
      <c r="K27" s="32"/>
      <c r="L27" s="16"/>
      <c r="M27" s="46"/>
      <c r="N27" s="47"/>
    </row>
    <row r="28" spans="2:14" ht="18" customHeight="1">
      <c r="B28" s="6"/>
      <c r="C28" s="50"/>
      <c r="D28" s="51"/>
      <c r="E28" s="50"/>
      <c r="F28" s="51"/>
      <c r="G28" s="50"/>
      <c r="H28" s="51"/>
      <c r="I28" s="50"/>
      <c r="J28" s="65"/>
      <c r="K28" s="71" t="s">
        <v>13</v>
      </c>
      <c r="L28" s="13"/>
      <c r="M28" s="48"/>
      <c r="N28" s="49"/>
    </row>
    <row r="29" spans="2:14" ht="18" customHeight="1">
      <c r="B29" s="4"/>
      <c r="C29" s="52"/>
      <c r="D29" s="53"/>
      <c r="E29" s="52"/>
      <c r="F29" s="53"/>
      <c r="G29" s="52"/>
      <c r="H29" s="53"/>
      <c r="I29" s="52"/>
      <c r="J29" s="58"/>
      <c r="K29" s="72"/>
      <c r="L29" s="14"/>
      <c r="M29" s="42"/>
      <c r="N29" s="43"/>
    </row>
    <row r="30" spans="2:14" ht="18" customHeight="1">
      <c r="B30" s="6"/>
      <c r="C30" s="50"/>
      <c r="D30" s="51"/>
      <c r="E30" s="50"/>
      <c r="F30" s="51"/>
      <c r="G30" s="50"/>
      <c r="H30" s="51"/>
      <c r="I30" s="56"/>
      <c r="J30" s="57"/>
      <c r="K30" s="72"/>
      <c r="L30" s="14"/>
      <c r="M30" s="42"/>
      <c r="N30" s="43"/>
    </row>
    <row r="31" spans="2:14" ht="18" customHeight="1">
      <c r="B31" s="4"/>
      <c r="C31" s="52"/>
      <c r="D31" s="53"/>
      <c r="E31" s="52"/>
      <c r="F31" s="53"/>
      <c r="G31" s="52"/>
      <c r="H31" s="53"/>
      <c r="I31" s="52"/>
      <c r="J31" s="58"/>
      <c r="K31" s="33"/>
      <c r="L31" s="14"/>
      <c r="M31" s="42"/>
      <c r="N31" s="43"/>
    </row>
    <row r="32" spans="2:14" ht="18" customHeight="1">
      <c r="B32" s="6"/>
      <c r="C32" s="50"/>
      <c r="D32" s="51"/>
      <c r="E32" s="50"/>
      <c r="F32" s="51"/>
      <c r="G32" s="50"/>
      <c r="H32" s="51"/>
      <c r="I32" s="59"/>
      <c r="J32" s="60"/>
      <c r="K32" s="33"/>
      <c r="L32" s="14"/>
      <c r="M32" s="42"/>
      <c r="N32" s="43"/>
    </row>
    <row r="33" spans="2:14" ht="18" customHeight="1">
      <c r="B33" s="5"/>
      <c r="C33" s="54"/>
      <c r="D33" s="55"/>
      <c r="E33" s="54"/>
      <c r="F33" s="55"/>
      <c r="G33" s="54"/>
      <c r="H33" s="55"/>
      <c r="I33" s="61"/>
      <c r="J33" s="62"/>
      <c r="K33" s="12"/>
      <c r="L33" s="17"/>
      <c r="M33" s="44"/>
      <c r="N33" s="45"/>
    </row>
  </sheetData>
  <mergeCells count="123">
    <mergeCell ref="K10:K12"/>
    <mergeCell ref="N2:N3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3:B4"/>
    <mergeCell ref="K2:M3"/>
    <mergeCell ref="K4:K6"/>
    <mergeCell ref="M4:N4"/>
    <mergeCell ref="M5:N5"/>
    <mergeCell ref="M6:N6"/>
    <mergeCell ref="M7:N7"/>
    <mergeCell ref="M8:N8"/>
    <mergeCell ref="M9:N9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C4:H4">
    <cfRule type="expression" dxfId="34" priority="3" stopIfTrue="1">
      <formula>DAY(C4)&gt;8</formula>
    </cfRule>
  </conditionalFormatting>
  <conditionalFormatting sqref="C8:I10">
    <cfRule type="expression" dxfId="33" priority="2" stopIfTrue="1">
      <formula>AND(DAY(C8)&gt;=1,DAY(C8)&lt;=15)</formula>
    </cfRule>
  </conditionalFormatting>
  <conditionalFormatting sqref="C4:I9">
    <cfRule type="expression" dxfId="32" priority="4">
      <formula>VLOOKUP(DAY(C4),AssignmentDays,1,FALSE)=DAY(C4)</formula>
    </cfRule>
  </conditionalFormatting>
  <conditionalFormatting sqref="B14:J33">
    <cfRule type="expression" dxfId="31" priority="1">
      <formula>B14&lt;&gt;""</formula>
    </cfRule>
  </conditionalFormatting>
  <printOptions horizontalCentered="1" verticalCentered="1"/>
  <pageMargins left="0.5" right="0.5" top="0.5" bottom="0.5" header="0.3" footer="0.3"/>
  <pageSetup scale="91" orientation="landscape" r:id="rId1"/>
  <headerFooter>
    <oddFooter>&amp;RTemplate © www.calendarlabs.com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>
    <tabColor theme="4"/>
    <pageSetUpPr fitToPage="1"/>
  </sheetPr>
  <dimension ref="A1:AO33"/>
  <sheetViews>
    <sheetView showGridLines="0" view="pageLayout" zoomScale="84" zoomScalePageLayoutView="84" workbookViewId="0">
      <selection activeCell="G8" sqref="G8"/>
    </sheetView>
  </sheetViews>
  <sheetFormatPr defaultColWidth="8.7109375" defaultRowHeight="16.5" customHeight="1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/>
    <row r="2" spans="1:14" ht="18" customHeight="1">
      <c r="A2" s="2"/>
      <c r="B2" s="27"/>
      <c r="C2" s="18"/>
      <c r="D2" s="18"/>
      <c r="E2" s="18"/>
      <c r="F2" s="18"/>
      <c r="G2" s="18"/>
      <c r="H2" s="18"/>
      <c r="I2" s="18"/>
      <c r="J2" s="19"/>
      <c r="K2" s="76" t="s">
        <v>1</v>
      </c>
      <c r="L2" s="77">
        <v>2013</v>
      </c>
      <c r="M2" s="77"/>
      <c r="N2" s="85">
        <f>CalendarYear</f>
        <v>2022</v>
      </c>
    </row>
    <row r="3" spans="1:14" ht="21" customHeight="1">
      <c r="A3" s="2"/>
      <c r="B3" s="37" t="s">
        <v>23</v>
      </c>
      <c r="C3" s="36" t="s">
        <v>6</v>
      </c>
      <c r="D3" s="36" t="s">
        <v>2</v>
      </c>
      <c r="E3" s="36" t="s">
        <v>3</v>
      </c>
      <c r="F3" s="36" t="s">
        <v>4</v>
      </c>
      <c r="G3" s="36" t="s">
        <v>3</v>
      </c>
      <c r="H3" s="36" t="s">
        <v>5</v>
      </c>
      <c r="I3" s="36" t="s">
        <v>6</v>
      </c>
      <c r="J3" s="3"/>
      <c r="K3" s="78"/>
      <c r="L3" s="79"/>
      <c r="M3" s="79"/>
      <c r="N3" s="86"/>
    </row>
    <row r="4" spans="1:14" ht="18" customHeight="1">
      <c r="A4" s="2"/>
      <c r="B4" s="37"/>
      <c r="C4" s="8"/>
      <c r="D4" s="8"/>
      <c r="E4" s="8"/>
      <c r="F4" s="8">
        <v>1</v>
      </c>
      <c r="G4" s="8">
        <v>2</v>
      </c>
      <c r="H4" s="8">
        <v>3</v>
      </c>
      <c r="I4" s="8">
        <v>4</v>
      </c>
      <c r="J4" s="3"/>
      <c r="K4" s="80" t="s">
        <v>7</v>
      </c>
      <c r="L4" s="13"/>
      <c r="M4" s="81"/>
      <c r="N4" s="82"/>
    </row>
    <row r="5" spans="1:14" ht="18" customHeight="1">
      <c r="A5" s="2"/>
      <c r="B5" s="25"/>
      <c r="C5" s="8">
        <v>5</v>
      </c>
      <c r="D5" s="8">
        <v>6</v>
      </c>
      <c r="E5" s="8">
        <v>7</v>
      </c>
      <c r="F5" s="8">
        <v>8</v>
      </c>
      <c r="G5" s="8">
        <v>9</v>
      </c>
      <c r="H5" s="8">
        <v>10</v>
      </c>
      <c r="I5" s="8">
        <v>11</v>
      </c>
      <c r="J5" s="3"/>
      <c r="K5" s="72"/>
      <c r="L5" s="14"/>
      <c r="M5" s="42"/>
      <c r="N5" s="43"/>
    </row>
    <row r="6" spans="1:14" ht="18" customHeight="1">
      <c r="A6" s="2"/>
      <c r="B6" s="25"/>
      <c r="C6" s="8">
        <v>12</v>
      </c>
      <c r="D6" s="8">
        <v>13</v>
      </c>
      <c r="E6" s="8">
        <v>14</v>
      </c>
      <c r="F6" s="8">
        <v>15</v>
      </c>
      <c r="G6" s="8">
        <v>16</v>
      </c>
      <c r="H6" s="8">
        <v>17</v>
      </c>
      <c r="I6" s="8">
        <v>18</v>
      </c>
      <c r="J6" s="3"/>
      <c r="K6" s="72"/>
      <c r="L6" s="14"/>
      <c r="M6" s="42"/>
      <c r="N6" s="43"/>
    </row>
    <row r="7" spans="1:14" ht="18" customHeight="1">
      <c r="A7" s="2"/>
      <c r="B7" s="25"/>
      <c r="C7" s="8">
        <v>19</v>
      </c>
      <c r="D7" s="8">
        <v>20</v>
      </c>
      <c r="E7" s="8">
        <v>21</v>
      </c>
      <c r="F7" s="8">
        <v>22</v>
      </c>
      <c r="G7" s="8">
        <v>23</v>
      </c>
      <c r="H7" s="8">
        <v>24</v>
      </c>
      <c r="I7" s="8">
        <v>25</v>
      </c>
      <c r="J7" s="3"/>
      <c r="K7" s="30"/>
      <c r="L7" s="14"/>
      <c r="M7" s="42"/>
      <c r="N7" s="43"/>
    </row>
    <row r="8" spans="1:14" ht="18.75" customHeight="1">
      <c r="A8" s="2"/>
      <c r="B8" s="25"/>
      <c r="C8" s="8">
        <v>26</v>
      </c>
      <c r="D8" s="8">
        <v>27</v>
      </c>
      <c r="E8" s="8">
        <v>28</v>
      </c>
      <c r="F8" s="8">
        <v>29</v>
      </c>
      <c r="G8" s="8">
        <v>30</v>
      </c>
      <c r="H8" s="8"/>
      <c r="I8" s="8"/>
      <c r="J8" s="3"/>
      <c r="K8" s="30"/>
      <c r="L8" s="14"/>
      <c r="M8" s="42"/>
      <c r="N8" s="43"/>
    </row>
    <row r="9" spans="1:14" ht="18" customHeight="1">
      <c r="A9" s="2"/>
      <c r="B9" s="25"/>
      <c r="C9" s="8"/>
      <c r="D9" s="8"/>
      <c r="E9" s="8"/>
      <c r="F9" s="8"/>
      <c r="G9" s="8"/>
      <c r="H9" s="8"/>
      <c r="I9" s="8"/>
      <c r="J9" s="3"/>
      <c r="K9" s="31"/>
      <c r="L9" s="15"/>
      <c r="M9" s="46"/>
      <c r="N9" s="47"/>
    </row>
    <row r="10" spans="1:14" ht="18" customHeight="1">
      <c r="A10" s="2"/>
      <c r="B10" s="26"/>
      <c r="C10" s="20"/>
      <c r="D10" s="20"/>
      <c r="E10" s="20"/>
      <c r="F10" s="20"/>
      <c r="G10" s="20"/>
      <c r="H10" s="20"/>
      <c r="I10" s="20"/>
      <c r="J10" s="21"/>
      <c r="K10" s="71" t="s">
        <v>30</v>
      </c>
      <c r="L10" s="13"/>
      <c r="M10" s="48"/>
      <c r="N10" s="49"/>
    </row>
    <row r="11" spans="1:14" ht="18" customHeight="1">
      <c r="A11" s="2"/>
      <c r="B11" s="39" t="s">
        <v>10</v>
      </c>
      <c r="C11" s="40"/>
      <c r="D11" s="40"/>
      <c r="E11" s="40"/>
      <c r="F11" s="40"/>
      <c r="G11" s="40"/>
      <c r="H11" s="40"/>
      <c r="I11" s="40"/>
      <c r="J11" s="41"/>
      <c r="K11" s="72"/>
      <c r="L11" s="14"/>
      <c r="M11" s="42"/>
      <c r="N11" s="43"/>
    </row>
    <row r="12" spans="1:14" ht="18" customHeight="1">
      <c r="A12" s="2"/>
      <c r="B12" s="39"/>
      <c r="C12" s="40"/>
      <c r="D12" s="40"/>
      <c r="E12" s="40"/>
      <c r="F12" s="40"/>
      <c r="G12" s="40"/>
      <c r="H12" s="40"/>
      <c r="I12" s="40"/>
      <c r="J12" s="41"/>
      <c r="K12" s="72"/>
      <c r="L12" s="14"/>
      <c r="M12" s="42"/>
      <c r="N12" s="43"/>
    </row>
    <row r="13" spans="1:14" ht="18" customHeight="1">
      <c r="B13" s="35" t="s">
        <v>7</v>
      </c>
      <c r="C13" s="73" t="s">
        <v>8</v>
      </c>
      <c r="D13" s="75"/>
      <c r="E13" s="73" t="s">
        <v>11</v>
      </c>
      <c r="F13" s="75"/>
      <c r="G13" s="73" t="s">
        <v>12</v>
      </c>
      <c r="H13" s="75"/>
      <c r="I13" s="73" t="s">
        <v>13</v>
      </c>
      <c r="J13" s="74"/>
      <c r="K13" s="30"/>
      <c r="L13" s="14"/>
      <c r="M13" s="42"/>
      <c r="N13" s="43"/>
    </row>
    <row r="14" spans="1:14" ht="18" customHeight="1">
      <c r="B14" s="6"/>
      <c r="C14" s="50"/>
      <c r="D14" s="51"/>
      <c r="E14" s="50"/>
      <c r="F14" s="51"/>
      <c r="G14" s="50"/>
      <c r="H14" s="51"/>
      <c r="I14" s="50"/>
      <c r="J14" s="65"/>
      <c r="K14" s="30"/>
      <c r="L14" s="14"/>
      <c r="M14" s="42"/>
      <c r="N14" s="43"/>
    </row>
    <row r="15" spans="1:14" ht="18" customHeight="1">
      <c r="B15" s="4"/>
      <c r="C15" s="52"/>
      <c r="D15" s="53"/>
      <c r="E15" s="52"/>
      <c r="F15" s="53"/>
      <c r="G15" s="52"/>
      <c r="H15" s="53"/>
      <c r="I15" s="63"/>
      <c r="J15" s="64"/>
      <c r="K15" s="32"/>
      <c r="L15" s="16"/>
      <c r="M15" s="46"/>
      <c r="N15" s="47"/>
    </row>
    <row r="16" spans="1:14" ht="18" customHeight="1">
      <c r="B16" s="6"/>
      <c r="C16" s="50"/>
      <c r="D16" s="51"/>
      <c r="E16" s="50"/>
      <c r="F16" s="51"/>
      <c r="G16" s="50"/>
      <c r="H16" s="51"/>
      <c r="I16" s="59"/>
      <c r="J16" s="60"/>
      <c r="K16" s="71" t="s">
        <v>11</v>
      </c>
      <c r="L16" s="13"/>
      <c r="M16" s="48"/>
      <c r="N16" s="49"/>
    </row>
    <row r="17" spans="2:14" ht="18" customHeight="1">
      <c r="B17" s="4"/>
      <c r="C17" s="52"/>
      <c r="D17" s="53"/>
      <c r="E17" s="52"/>
      <c r="F17" s="53"/>
      <c r="G17" s="52"/>
      <c r="H17" s="53"/>
      <c r="I17" s="63"/>
      <c r="J17" s="64"/>
      <c r="K17" s="72"/>
      <c r="L17" s="14"/>
      <c r="M17" s="42"/>
      <c r="N17" s="43"/>
    </row>
    <row r="18" spans="2:14" ht="18" customHeight="1">
      <c r="B18" s="7"/>
      <c r="C18" s="68"/>
      <c r="D18" s="69"/>
      <c r="E18" s="68"/>
      <c r="F18" s="69"/>
      <c r="G18" s="68"/>
      <c r="H18" s="69"/>
      <c r="I18" s="68"/>
      <c r="J18" s="70"/>
      <c r="K18" s="72"/>
      <c r="L18" s="14"/>
      <c r="M18" s="42"/>
      <c r="N18" s="43"/>
    </row>
    <row r="19" spans="2:14" ht="18" customHeight="1">
      <c r="B19" s="4"/>
      <c r="C19" s="52"/>
      <c r="D19" s="53"/>
      <c r="E19" s="52"/>
      <c r="F19" s="53"/>
      <c r="G19" s="52"/>
      <c r="H19" s="53"/>
      <c r="I19" s="63"/>
      <c r="J19" s="64"/>
      <c r="K19" s="30"/>
      <c r="L19" s="14"/>
      <c r="M19" s="42"/>
      <c r="N19" s="43"/>
    </row>
    <row r="20" spans="2:14" ht="18" customHeight="1">
      <c r="B20" s="6"/>
      <c r="C20" s="50"/>
      <c r="D20" s="51"/>
      <c r="E20" s="50"/>
      <c r="F20" s="51"/>
      <c r="G20" s="50"/>
      <c r="H20" s="51"/>
      <c r="I20" s="50"/>
      <c r="J20" s="65"/>
      <c r="K20" s="30"/>
      <c r="L20" s="14"/>
      <c r="M20" s="42"/>
      <c r="N20" s="43"/>
    </row>
    <row r="21" spans="2:14" ht="18" customHeight="1">
      <c r="B21" s="4"/>
      <c r="C21" s="52"/>
      <c r="D21" s="53"/>
      <c r="E21" s="52"/>
      <c r="F21" s="53"/>
      <c r="G21" s="52"/>
      <c r="H21" s="53"/>
      <c r="I21" s="66"/>
      <c r="J21" s="67"/>
      <c r="K21" s="32"/>
      <c r="L21" s="16"/>
      <c r="M21" s="46"/>
      <c r="N21" s="47"/>
    </row>
    <row r="22" spans="2:14" ht="18" customHeight="1">
      <c r="B22" s="6"/>
      <c r="C22" s="50"/>
      <c r="D22" s="51"/>
      <c r="E22" s="50"/>
      <c r="F22" s="51"/>
      <c r="G22" s="50"/>
      <c r="H22" s="51"/>
      <c r="I22" s="50"/>
      <c r="J22" s="65"/>
      <c r="K22" s="71" t="s">
        <v>31</v>
      </c>
      <c r="L22" s="13"/>
      <c r="M22" s="48"/>
      <c r="N22" s="49"/>
    </row>
    <row r="23" spans="2:14" ht="18" customHeight="1">
      <c r="B23" s="4"/>
      <c r="C23" s="52"/>
      <c r="D23" s="53"/>
      <c r="E23" s="52"/>
      <c r="F23" s="53"/>
      <c r="G23" s="52"/>
      <c r="H23" s="53"/>
      <c r="I23" s="63"/>
      <c r="J23" s="64"/>
      <c r="K23" s="72"/>
      <c r="L23" s="14"/>
      <c r="M23" s="42"/>
      <c r="N23" s="43"/>
    </row>
    <row r="24" spans="2:14" ht="18" customHeight="1">
      <c r="B24" s="6"/>
      <c r="C24" s="50"/>
      <c r="D24" s="51"/>
      <c r="E24" s="50"/>
      <c r="F24" s="51"/>
      <c r="G24" s="50"/>
      <c r="H24" s="51"/>
      <c r="I24" s="50"/>
      <c r="J24" s="65"/>
      <c r="K24" s="72"/>
      <c r="L24" s="14"/>
      <c r="M24" s="42"/>
      <c r="N24" s="43"/>
    </row>
    <row r="25" spans="2:14" ht="18" customHeight="1">
      <c r="B25" s="4"/>
      <c r="C25" s="52"/>
      <c r="D25" s="53"/>
      <c r="E25" s="52"/>
      <c r="F25" s="53"/>
      <c r="G25" s="52"/>
      <c r="H25" s="53"/>
      <c r="I25" s="63"/>
      <c r="J25" s="64"/>
      <c r="K25" s="72"/>
      <c r="L25" s="14"/>
      <c r="M25" s="42"/>
      <c r="N25" s="43"/>
    </row>
    <row r="26" spans="2:14" ht="18" customHeight="1">
      <c r="B26" s="6"/>
      <c r="C26" s="50"/>
      <c r="D26" s="51"/>
      <c r="E26" s="50"/>
      <c r="F26" s="51"/>
      <c r="G26" s="50"/>
      <c r="H26" s="51"/>
      <c r="I26" s="50"/>
      <c r="J26" s="65"/>
      <c r="K26" s="30"/>
      <c r="L26" s="14"/>
      <c r="M26" s="42"/>
      <c r="N26" s="43"/>
    </row>
    <row r="27" spans="2:14" ht="18" customHeight="1">
      <c r="B27" s="4"/>
      <c r="C27" s="52"/>
      <c r="D27" s="53"/>
      <c r="E27" s="52"/>
      <c r="F27" s="53"/>
      <c r="G27" s="52"/>
      <c r="H27" s="53"/>
      <c r="I27" s="63"/>
      <c r="J27" s="64"/>
      <c r="K27" s="32"/>
      <c r="L27" s="16"/>
      <c r="M27" s="46"/>
      <c r="N27" s="47"/>
    </row>
    <row r="28" spans="2:14" ht="18" customHeight="1">
      <c r="B28" s="6"/>
      <c r="C28" s="50"/>
      <c r="D28" s="51"/>
      <c r="E28" s="50"/>
      <c r="F28" s="51"/>
      <c r="G28" s="50"/>
      <c r="H28" s="51"/>
      <c r="I28" s="50"/>
      <c r="J28" s="65"/>
      <c r="K28" s="71" t="s">
        <v>13</v>
      </c>
      <c r="L28" s="13"/>
      <c r="M28" s="48"/>
      <c r="N28" s="49"/>
    </row>
    <row r="29" spans="2:14" ht="18" customHeight="1">
      <c r="B29" s="4"/>
      <c r="C29" s="52"/>
      <c r="D29" s="53"/>
      <c r="E29" s="52"/>
      <c r="F29" s="53"/>
      <c r="G29" s="52"/>
      <c r="H29" s="53"/>
      <c r="I29" s="52"/>
      <c r="J29" s="58"/>
      <c r="K29" s="72"/>
      <c r="L29" s="14"/>
      <c r="M29" s="42"/>
      <c r="N29" s="43"/>
    </row>
    <row r="30" spans="2:14" ht="18" customHeight="1">
      <c r="B30" s="6"/>
      <c r="C30" s="50"/>
      <c r="D30" s="51"/>
      <c r="E30" s="50"/>
      <c r="F30" s="51"/>
      <c r="G30" s="50"/>
      <c r="H30" s="51"/>
      <c r="I30" s="56"/>
      <c r="J30" s="57"/>
      <c r="K30" s="72"/>
      <c r="L30" s="14"/>
      <c r="M30" s="42"/>
      <c r="N30" s="43"/>
    </row>
    <row r="31" spans="2:14" ht="18" customHeight="1">
      <c r="B31" s="4"/>
      <c r="C31" s="52"/>
      <c r="D31" s="53"/>
      <c r="E31" s="52"/>
      <c r="F31" s="53"/>
      <c r="G31" s="52"/>
      <c r="H31" s="53"/>
      <c r="I31" s="52"/>
      <c r="J31" s="58"/>
      <c r="K31" s="33"/>
      <c r="L31" s="14"/>
      <c r="M31" s="42"/>
      <c r="N31" s="43"/>
    </row>
    <row r="32" spans="2:14" ht="18" customHeight="1">
      <c r="B32" s="6"/>
      <c r="C32" s="50"/>
      <c r="D32" s="51"/>
      <c r="E32" s="50"/>
      <c r="F32" s="51"/>
      <c r="G32" s="50"/>
      <c r="H32" s="51"/>
      <c r="I32" s="59"/>
      <c r="J32" s="60"/>
      <c r="K32" s="33"/>
      <c r="L32" s="14"/>
      <c r="M32" s="42"/>
      <c r="N32" s="43"/>
    </row>
    <row r="33" spans="2:14" ht="18" customHeight="1">
      <c r="B33" s="5"/>
      <c r="C33" s="54"/>
      <c r="D33" s="55"/>
      <c r="E33" s="54"/>
      <c r="F33" s="55"/>
      <c r="G33" s="54"/>
      <c r="H33" s="55"/>
      <c r="I33" s="61"/>
      <c r="J33" s="62"/>
      <c r="K33" s="34"/>
      <c r="L33" s="17"/>
      <c r="M33" s="44"/>
      <c r="N33" s="45"/>
    </row>
  </sheetData>
  <mergeCells count="123">
    <mergeCell ref="K10:K12"/>
    <mergeCell ref="N2:N3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3:B4"/>
    <mergeCell ref="K2:M3"/>
    <mergeCell ref="K4:K6"/>
    <mergeCell ref="M4:N4"/>
    <mergeCell ref="M5:N5"/>
    <mergeCell ref="M6:N6"/>
    <mergeCell ref="M7:N7"/>
    <mergeCell ref="M8:N8"/>
    <mergeCell ref="M9:N9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C4:H4">
    <cfRule type="expression" dxfId="30" priority="3" stopIfTrue="1">
      <formula>DAY(C4)&gt;8</formula>
    </cfRule>
  </conditionalFormatting>
  <conditionalFormatting sqref="C8:I10">
    <cfRule type="expression" dxfId="29" priority="2" stopIfTrue="1">
      <formula>AND(DAY(C8)&gt;=1,DAY(C8)&lt;=15)</formula>
    </cfRule>
  </conditionalFormatting>
  <conditionalFormatting sqref="C4:I9">
    <cfRule type="expression" dxfId="28" priority="4">
      <formula>VLOOKUP(DAY(C4),AssignmentDays,1,FALSE)=DAY(C4)</formula>
    </cfRule>
  </conditionalFormatting>
  <conditionalFormatting sqref="B14:J33">
    <cfRule type="expression" dxfId="27" priority="1">
      <formula>B14&lt;&gt;""</formula>
    </cfRule>
  </conditionalFormatting>
  <printOptions horizontalCentered="1" verticalCentered="1"/>
  <pageMargins left="0.5" right="0.5" top="0.5" bottom="0.5" header="0.3" footer="0.3"/>
  <pageSetup scale="91" orientation="landscape" r:id="rId1"/>
  <headerFooter>
    <oddFooter>&amp;RTemplate © www.calendarlabs.com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>
    <tabColor theme="4"/>
    <pageSetUpPr fitToPage="1"/>
  </sheetPr>
  <dimension ref="A1:AO33"/>
  <sheetViews>
    <sheetView showGridLines="0" view="pageLayout" zoomScale="84" zoomScalePageLayoutView="84" workbookViewId="0">
      <selection activeCell="C9" sqref="C9"/>
    </sheetView>
  </sheetViews>
  <sheetFormatPr defaultColWidth="8.7109375" defaultRowHeight="16.5" customHeight="1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/>
    <row r="2" spans="1:14" ht="18" customHeight="1">
      <c r="A2" s="2"/>
      <c r="B2" s="27"/>
      <c r="C2" s="18"/>
      <c r="D2" s="18"/>
      <c r="E2" s="18"/>
      <c r="F2" s="18"/>
      <c r="G2" s="18"/>
      <c r="H2" s="18"/>
      <c r="I2" s="18"/>
      <c r="J2" s="19"/>
      <c r="K2" s="76" t="s">
        <v>1</v>
      </c>
      <c r="L2" s="77">
        <v>2013</v>
      </c>
      <c r="M2" s="77"/>
      <c r="N2" s="85">
        <f>CalendarYear</f>
        <v>2022</v>
      </c>
    </row>
    <row r="3" spans="1:14" ht="21" customHeight="1">
      <c r="A3" s="2"/>
      <c r="B3" s="37" t="s">
        <v>24</v>
      </c>
      <c r="C3" s="36" t="s">
        <v>6</v>
      </c>
      <c r="D3" s="36" t="s">
        <v>2</v>
      </c>
      <c r="E3" s="36" t="s">
        <v>3</v>
      </c>
      <c r="F3" s="36" t="s">
        <v>4</v>
      </c>
      <c r="G3" s="36" t="s">
        <v>3</v>
      </c>
      <c r="H3" s="36" t="s">
        <v>5</v>
      </c>
      <c r="I3" s="36" t="s">
        <v>6</v>
      </c>
      <c r="J3" s="3"/>
      <c r="K3" s="78"/>
      <c r="L3" s="79"/>
      <c r="M3" s="79"/>
      <c r="N3" s="86"/>
    </row>
    <row r="4" spans="1:14" ht="18" customHeight="1">
      <c r="A4" s="2"/>
      <c r="B4" s="37"/>
      <c r="C4" s="8"/>
      <c r="D4" s="8"/>
      <c r="E4" s="8"/>
      <c r="F4" s="8"/>
      <c r="G4" s="8"/>
      <c r="H4" s="8">
        <v>1</v>
      </c>
      <c r="I4" s="8">
        <v>2</v>
      </c>
      <c r="J4" s="3"/>
      <c r="K4" s="80" t="s">
        <v>7</v>
      </c>
      <c r="L4" s="13"/>
      <c r="M4" s="81"/>
      <c r="N4" s="82"/>
    </row>
    <row r="5" spans="1:14" ht="18" customHeight="1">
      <c r="A5" s="2"/>
      <c r="B5" s="25"/>
      <c r="C5" s="8">
        <v>3</v>
      </c>
      <c r="D5" s="8">
        <v>4</v>
      </c>
      <c r="E5" s="8">
        <v>5</v>
      </c>
      <c r="F5" s="8">
        <v>6</v>
      </c>
      <c r="G5" s="8">
        <v>7</v>
      </c>
      <c r="H5" s="8">
        <v>8</v>
      </c>
      <c r="I5" s="8">
        <v>9</v>
      </c>
      <c r="J5" s="3"/>
      <c r="K5" s="72"/>
      <c r="L5" s="14"/>
      <c r="M5" s="42"/>
      <c r="N5" s="43"/>
    </row>
    <row r="6" spans="1:14" ht="18" customHeight="1">
      <c r="A6" s="2"/>
      <c r="B6" s="25"/>
      <c r="C6" s="8">
        <v>10</v>
      </c>
      <c r="D6" s="8">
        <v>11</v>
      </c>
      <c r="E6" s="8">
        <v>12</v>
      </c>
      <c r="F6" s="8">
        <v>13</v>
      </c>
      <c r="G6" s="8">
        <v>14</v>
      </c>
      <c r="H6" s="8">
        <v>15</v>
      </c>
      <c r="I6" s="8">
        <v>16</v>
      </c>
      <c r="J6" s="3"/>
      <c r="K6" s="72"/>
      <c r="L6" s="14"/>
      <c r="M6" s="42"/>
      <c r="N6" s="43"/>
    </row>
    <row r="7" spans="1:14" ht="18" customHeight="1">
      <c r="A7" s="2"/>
      <c r="B7" s="25"/>
      <c r="C7" s="8">
        <v>17</v>
      </c>
      <c r="D7" s="8">
        <v>18</v>
      </c>
      <c r="E7" s="8">
        <v>19</v>
      </c>
      <c r="F7" s="8">
        <v>20</v>
      </c>
      <c r="G7" s="8">
        <v>21</v>
      </c>
      <c r="H7" s="8">
        <v>22</v>
      </c>
      <c r="I7" s="8">
        <v>23</v>
      </c>
      <c r="J7" s="3"/>
      <c r="K7" s="30"/>
      <c r="L7" s="14"/>
      <c r="M7" s="42"/>
      <c r="N7" s="43"/>
    </row>
    <row r="8" spans="1:14" ht="18.75" customHeight="1">
      <c r="A8" s="2"/>
      <c r="B8" s="25"/>
      <c r="C8" s="8">
        <v>24</v>
      </c>
      <c r="D8" s="8">
        <v>25</v>
      </c>
      <c r="E8" s="8">
        <v>26</v>
      </c>
      <c r="F8" s="8">
        <v>27</v>
      </c>
      <c r="G8" s="8">
        <v>28</v>
      </c>
      <c r="H8" s="8">
        <v>29</v>
      </c>
      <c r="I8" s="8">
        <v>30</v>
      </c>
      <c r="J8" s="3"/>
      <c r="K8" s="30"/>
      <c r="L8" s="14"/>
      <c r="M8" s="42"/>
      <c r="N8" s="43"/>
    </row>
    <row r="9" spans="1:14" ht="18" customHeight="1">
      <c r="A9" s="2"/>
      <c r="B9" s="25"/>
      <c r="C9" s="8">
        <v>31</v>
      </c>
      <c r="D9" s="8"/>
      <c r="E9" s="8"/>
      <c r="F9" s="8"/>
      <c r="G9" s="8"/>
      <c r="H9" s="8"/>
      <c r="I9" s="8"/>
      <c r="J9" s="3"/>
      <c r="K9" s="31"/>
      <c r="L9" s="15"/>
      <c r="M9" s="46"/>
      <c r="N9" s="47"/>
    </row>
    <row r="10" spans="1:14" ht="18" customHeight="1">
      <c r="A10" s="2"/>
      <c r="B10" s="26"/>
      <c r="C10" s="20"/>
      <c r="D10" s="20"/>
      <c r="E10" s="20"/>
      <c r="F10" s="20"/>
      <c r="G10" s="20"/>
      <c r="H10" s="20"/>
      <c r="I10" s="20"/>
      <c r="J10" s="21"/>
      <c r="K10" s="71" t="s">
        <v>30</v>
      </c>
      <c r="L10" s="13"/>
      <c r="M10" s="48"/>
      <c r="N10" s="49"/>
    </row>
    <row r="11" spans="1:14" ht="18" customHeight="1">
      <c r="A11" s="2"/>
      <c r="B11" s="39" t="s">
        <v>10</v>
      </c>
      <c r="C11" s="40"/>
      <c r="D11" s="40"/>
      <c r="E11" s="40"/>
      <c r="F11" s="40"/>
      <c r="G11" s="40"/>
      <c r="H11" s="40"/>
      <c r="I11" s="40"/>
      <c r="J11" s="41"/>
      <c r="K11" s="72"/>
      <c r="L11" s="14"/>
      <c r="M11" s="42"/>
      <c r="N11" s="43"/>
    </row>
    <row r="12" spans="1:14" ht="18" customHeight="1">
      <c r="A12" s="2"/>
      <c r="B12" s="39"/>
      <c r="C12" s="40"/>
      <c r="D12" s="40"/>
      <c r="E12" s="40"/>
      <c r="F12" s="40"/>
      <c r="G12" s="40"/>
      <c r="H12" s="40"/>
      <c r="I12" s="40"/>
      <c r="J12" s="41"/>
      <c r="K12" s="72"/>
      <c r="L12" s="14"/>
      <c r="M12" s="42"/>
      <c r="N12" s="43"/>
    </row>
    <row r="13" spans="1:14" ht="18" customHeight="1">
      <c r="B13" s="35" t="s">
        <v>7</v>
      </c>
      <c r="C13" s="73" t="s">
        <v>8</v>
      </c>
      <c r="D13" s="75"/>
      <c r="E13" s="73" t="s">
        <v>11</v>
      </c>
      <c r="F13" s="75"/>
      <c r="G13" s="73" t="s">
        <v>12</v>
      </c>
      <c r="H13" s="75"/>
      <c r="I13" s="73" t="s">
        <v>13</v>
      </c>
      <c r="J13" s="74"/>
      <c r="K13" s="30"/>
      <c r="L13" s="14"/>
      <c r="M13" s="42"/>
      <c r="N13" s="43"/>
    </row>
    <row r="14" spans="1:14" ht="18" customHeight="1">
      <c r="B14" s="6"/>
      <c r="C14" s="50"/>
      <c r="D14" s="51"/>
      <c r="E14" s="50"/>
      <c r="F14" s="51"/>
      <c r="G14" s="50"/>
      <c r="H14" s="51"/>
      <c r="I14" s="50"/>
      <c r="J14" s="65"/>
      <c r="K14" s="30"/>
      <c r="L14" s="14"/>
      <c r="M14" s="42"/>
      <c r="N14" s="43"/>
    </row>
    <row r="15" spans="1:14" ht="18" customHeight="1">
      <c r="B15" s="4"/>
      <c r="C15" s="52"/>
      <c r="D15" s="53"/>
      <c r="E15" s="52"/>
      <c r="F15" s="53"/>
      <c r="G15" s="52"/>
      <c r="H15" s="53"/>
      <c r="I15" s="63"/>
      <c r="J15" s="64"/>
      <c r="K15" s="32"/>
      <c r="L15" s="16"/>
      <c r="M15" s="46"/>
      <c r="N15" s="47"/>
    </row>
    <row r="16" spans="1:14" ht="18" customHeight="1">
      <c r="B16" s="6"/>
      <c r="C16" s="50"/>
      <c r="D16" s="51"/>
      <c r="E16" s="50"/>
      <c r="F16" s="51"/>
      <c r="G16" s="50"/>
      <c r="H16" s="51"/>
      <c r="I16" s="59"/>
      <c r="J16" s="60"/>
      <c r="K16" s="71" t="s">
        <v>11</v>
      </c>
      <c r="L16" s="13"/>
      <c r="M16" s="48"/>
      <c r="N16" s="49"/>
    </row>
    <row r="17" spans="2:14" ht="18" customHeight="1">
      <c r="B17" s="4"/>
      <c r="C17" s="52"/>
      <c r="D17" s="53"/>
      <c r="E17" s="52"/>
      <c r="F17" s="53"/>
      <c r="G17" s="52"/>
      <c r="H17" s="53"/>
      <c r="I17" s="63"/>
      <c r="J17" s="64"/>
      <c r="K17" s="72"/>
      <c r="L17" s="14"/>
      <c r="M17" s="42"/>
      <c r="N17" s="43"/>
    </row>
    <row r="18" spans="2:14" ht="18" customHeight="1">
      <c r="B18" s="7"/>
      <c r="C18" s="68"/>
      <c r="D18" s="69"/>
      <c r="E18" s="68"/>
      <c r="F18" s="69"/>
      <c r="G18" s="68"/>
      <c r="H18" s="69"/>
      <c r="I18" s="68"/>
      <c r="J18" s="70"/>
      <c r="K18" s="72"/>
      <c r="L18" s="14"/>
      <c r="M18" s="42"/>
      <c r="N18" s="43"/>
    </row>
    <row r="19" spans="2:14" ht="18" customHeight="1">
      <c r="B19" s="4"/>
      <c r="C19" s="52"/>
      <c r="D19" s="53"/>
      <c r="E19" s="52"/>
      <c r="F19" s="53"/>
      <c r="G19" s="52"/>
      <c r="H19" s="53"/>
      <c r="I19" s="63"/>
      <c r="J19" s="64"/>
      <c r="K19" s="30"/>
      <c r="L19" s="14"/>
      <c r="M19" s="42"/>
      <c r="N19" s="43"/>
    </row>
    <row r="20" spans="2:14" ht="18" customHeight="1">
      <c r="B20" s="6"/>
      <c r="C20" s="50"/>
      <c r="D20" s="51"/>
      <c r="E20" s="50"/>
      <c r="F20" s="51"/>
      <c r="G20" s="50"/>
      <c r="H20" s="51"/>
      <c r="I20" s="50"/>
      <c r="J20" s="65"/>
      <c r="K20" s="30"/>
      <c r="L20" s="14"/>
      <c r="M20" s="42"/>
      <c r="N20" s="43"/>
    </row>
    <row r="21" spans="2:14" ht="18" customHeight="1">
      <c r="B21" s="4"/>
      <c r="C21" s="52"/>
      <c r="D21" s="53"/>
      <c r="E21" s="52"/>
      <c r="F21" s="53"/>
      <c r="G21" s="52"/>
      <c r="H21" s="53"/>
      <c r="I21" s="66"/>
      <c r="J21" s="67"/>
      <c r="K21" s="32"/>
      <c r="L21" s="16"/>
      <c r="M21" s="46"/>
      <c r="N21" s="47"/>
    </row>
    <row r="22" spans="2:14" ht="18" customHeight="1">
      <c r="B22" s="6"/>
      <c r="C22" s="50"/>
      <c r="D22" s="51"/>
      <c r="E22" s="50"/>
      <c r="F22" s="51"/>
      <c r="G22" s="50"/>
      <c r="H22" s="51"/>
      <c r="I22" s="50"/>
      <c r="J22" s="65"/>
      <c r="K22" s="71" t="s">
        <v>31</v>
      </c>
      <c r="L22" s="13"/>
      <c r="M22" s="48"/>
      <c r="N22" s="49"/>
    </row>
    <row r="23" spans="2:14" ht="18" customHeight="1">
      <c r="B23" s="4"/>
      <c r="C23" s="52"/>
      <c r="D23" s="53"/>
      <c r="E23" s="52"/>
      <c r="F23" s="53"/>
      <c r="G23" s="52"/>
      <c r="H23" s="53"/>
      <c r="I23" s="63"/>
      <c r="J23" s="64"/>
      <c r="K23" s="72"/>
      <c r="L23" s="14"/>
      <c r="M23" s="42"/>
      <c r="N23" s="43"/>
    </row>
    <row r="24" spans="2:14" ht="18" customHeight="1">
      <c r="B24" s="6"/>
      <c r="C24" s="50"/>
      <c r="D24" s="51"/>
      <c r="E24" s="50"/>
      <c r="F24" s="51"/>
      <c r="G24" s="50"/>
      <c r="H24" s="51"/>
      <c r="I24" s="50"/>
      <c r="J24" s="65"/>
      <c r="K24" s="72"/>
      <c r="L24" s="14"/>
      <c r="M24" s="42"/>
      <c r="N24" s="43"/>
    </row>
    <row r="25" spans="2:14" ht="18" customHeight="1">
      <c r="B25" s="4"/>
      <c r="C25" s="52"/>
      <c r="D25" s="53"/>
      <c r="E25" s="52"/>
      <c r="F25" s="53"/>
      <c r="G25" s="52"/>
      <c r="H25" s="53"/>
      <c r="I25" s="63"/>
      <c r="J25" s="64"/>
      <c r="K25" s="72"/>
      <c r="L25" s="14"/>
      <c r="M25" s="42"/>
      <c r="N25" s="43"/>
    </row>
    <row r="26" spans="2:14" ht="18" customHeight="1">
      <c r="B26" s="6"/>
      <c r="C26" s="50"/>
      <c r="D26" s="51"/>
      <c r="E26" s="50"/>
      <c r="F26" s="51"/>
      <c r="G26" s="50"/>
      <c r="H26" s="51"/>
      <c r="I26" s="50"/>
      <c r="J26" s="65"/>
      <c r="K26" s="9"/>
      <c r="L26" s="14"/>
      <c r="M26" s="42"/>
      <c r="N26" s="43"/>
    </row>
    <row r="27" spans="2:14" ht="18" customHeight="1">
      <c r="B27" s="4"/>
      <c r="C27" s="52"/>
      <c r="D27" s="53"/>
      <c r="E27" s="52"/>
      <c r="F27" s="53"/>
      <c r="G27" s="52"/>
      <c r="H27" s="53"/>
      <c r="I27" s="63"/>
      <c r="J27" s="64"/>
      <c r="K27" s="10"/>
      <c r="L27" s="16"/>
      <c r="M27" s="46"/>
      <c r="N27" s="47"/>
    </row>
    <row r="28" spans="2:14" ht="18" customHeight="1">
      <c r="B28" s="6"/>
      <c r="C28" s="50"/>
      <c r="D28" s="51"/>
      <c r="E28" s="50"/>
      <c r="F28" s="51"/>
      <c r="G28" s="50"/>
      <c r="H28" s="51"/>
      <c r="I28" s="50"/>
      <c r="J28" s="65"/>
      <c r="K28" s="71" t="s">
        <v>13</v>
      </c>
      <c r="L28" s="13"/>
      <c r="M28" s="48"/>
      <c r="N28" s="49"/>
    </row>
    <row r="29" spans="2:14" ht="18" customHeight="1">
      <c r="B29" s="4"/>
      <c r="C29" s="52"/>
      <c r="D29" s="53"/>
      <c r="E29" s="52"/>
      <c r="F29" s="53"/>
      <c r="G29" s="52"/>
      <c r="H29" s="53"/>
      <c r="I29" s="52"/>
      <c r="J29" s="58"/>
      <c r="K29" s="72"/>
      <c r="L29" s="14"/>
      <c r="M29" s="42"/>
      <c r="N29" s="43"/>
    </row>
    <row r="30" spans="2:14" ht="18" customHeight="1">
      <c r="B30" s="6"/>
      <c r="C30" s="50"/>
      <c r="D30" s="51"/>
      <c r="E30" s="50"/>
      <c r="F30" s="51"/>
      <c r="G30" s="50"/>
      <c r="H30" s="51"/>
      <c r="I30" s="56"/>
      <c r="J30" s="57"/>
      <c r="K30" s="72"/>
      <c r="L30" s="14"/>
      <c r="M30" s="42"/>
      <c r="N30" s="43"/>
    </row>
    <row r="31" spans="2:14" ht="18" customHeight="1">
      <c r="B31" s="4"/>
      <c r="C31" s="52"/>
      <c r="D31" s="53"/>
      <c r="E31" s="52"/>
      <c r="F31" s="53"/>
      <c r="G31" s="52"/>
      <c r="H31" s="53"/>
      <c r="I31" s="52"/>
      <c r="J31" s="58"/>
      <c r="K31" s="11"/>
      <c r="L31" s="14"/>
      <c r="M31" s="42"/>
      <c r="N31" s="43"/>
    </row>
    <row r="32" spans="2:14" ht="18" customHeight="1">
      <c r="B32" s="6"/>
      <c r="C32" s="50"/>
      <c r="D32" s="51"/>
      <c r="E32" s="50"/>
      <c r="F32" s="51"/>
      <c r="G32" s="50"/>
      <c r="H32" s="51"/>
      <c r="I32" s="59"/>
      <c r="J32" s="60"/>
      <c r="K32" s="11"/>
      <c r="L32" s="14"/>
      <c r="M32" s="42"/>
      <c r="N32" s="43"/>
    </row>
    <row r="33" spans="2:14" ht="18" customHeight="1">
      <c r="B33" s="5"/>
      <c r="C33" s="54"/>
      <c r="D33" s="55"/>
      <c r="E33" s="54"/>
      <c r="F33" s="55"/>
      <c r="G33" s="54"/>
      <c r="H33" s="55"/>
      <c r="I33" s="61"/>
      <c r="J33" s="62"/>
      <c r="K33" s="12"/>
      <c r="L33" s="17"/>
      <c r="M33" s="44"/>
      <c r="N33" s="45"/>
    </row>
  </sheetData>
  <mergeCells count="123">
    <mergeCell ref="K10:K12"/>
    <mergeCell ref="N2:N3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3:B4"/>
    <mergeCell ref="K2:M3"/>
    <mergeCell ref="K4:K6"/>
    <mergeCell ref="M4:N4"/>
    <mergeCell ref="M5:N5"/>
    <mergeCell ref="M6:N6"/>
    <mergeCell ref="M7:N7"/>
    <mergeCell ref="M8:N8"/>
    <mergeCell ref="M9:N9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C4:H4">
    <cfRule type="expression" dxfId="26" priority="3" stopIfTrue="1">
      <formula>DAY(C4)&gt;8</formula>
    </cfRule>
  </conditionalFormatting>
  <conditionalFormatting sqref="C8:I10">
    <cfRule type="expression" dxfId="25" priority="2" stopIfTrue="1">
      <formula>AND(DAY(C8)&gt;=1,DAY(C8)&lt;=15)</formula>
    </cfRule>
  </conditionalFormatting>
  <conditionalFormatting sqref="C4:I9">
    <cfRule type="expression" dxfId="24" priority="4">
      <formula>VLOOKUP(DAY(C4),AssignmentDays,1,FALSE)=DAY(C4)</formula>
    </cfRule>
  </conditionalFormatting>
  <conditionalFormatting sqref="B14:J33">
    <cfRule type="expression" dxfId="23" priority="1">
      <formula>B14&lt;&gt;""</formula>
    </cfRule>
  </conditionalFormatting>
  <printOptions horizontalCentered="1" verticalCentered="1"/>
  <pageMargins left="0.5" right="0.5" top="0.5" bottom="0.5" header="0.3" footer="0.3"/>
  <pageSetup scale="91" orientation="landscape" r:id="rId1"/>
  <headerFooter>
    <oddFooter>&amp;RTemplate © www.calendarlabs.com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>
    <tabColor theme="4"/>
    <pageSetUpPr fitToPage="1"/>
  </sheetPr>
  <dimension ref="A1:AO33"/>
  <sheetViews>
    <sheetView showGridLines="0" view="pageLayout" zoomScale="84" zoomScalePageLayoutView="84" workbookViewId="0">
      <selection activeCell="F8" sqref="F8"/>
    </sheetView>
  </sheetViews>
  <sheetFormatPr defaultColWidth="8.7109375" defaultRowHeight="16.5" customHeight="1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/>
    <row r="2" spans="1:14" ht="18" customHeight="1">
      <c r="A2" s="2"/>
      <c r="B2" s="27"/>
      <c r="C2" s="18"/>
      <c r="D2" s="18"/>
      <c r="E2" s="18"/>
      <c r="F2" s="18"/>
      <c r="G2" s="18"/>
      <c r="H2" s="18"/>
      <c r="I2" s="18"/>
      <c r="J2" s="19"/>
      <c r="K2" s="76" t="s">
        <v>1</v>
      </c>
      <c r="L2" s="77">
        <v>2013</v>
      </c>
      <c r="M2" s="77"/>
      <c r="N2" s="85">
        <f>CalendarYear</f>
        <v>2022</v>
      </c>
    </row>
    <row r="3" spans="1:14" ht="21" customHeight="1">
      <c r="A3" s="2"/>
      <c r="B3" s="87" t="s">
        <v>25</v>
      </c>
      <c r="C3" s="36" t="s">
        <v>6</v>
      </c>
      <c r="D3" s="36" t="s">
        <v>2</v>
      </c>
      <c r="E3" s="36" t="s">
        <v>3</v>
      </c>
      <c r="F3" s="36" t="s">
        <v>4</v>
      </c>
      <c r="G3" s="36" t="s">
        <v>3</v>
      </c>
      <c r="H3" s="36" t="s">
        <v>5</v>
      </c>
      <c r="I3" s="36" t="s">
        <v>6</v>
      </c>
      <c r="J3" s="3"/>
      <c r="K3" s="78"/>
      <c r="L3" s="79"/>
      <c r="M3" s="79"/>
      <c r="N3" s="86"/>
    </row>
    <row r="4" spans="1:14" ht="18" customHeight="1">
      <c r="A4" s="2"/>
      <c r="B4" s="87"/>
      <c r="C4" s="8"/>
      <c r="D4" s="8">
        <v>1</v>
      </c>
      <c r="E4" s="8">
        <v>2</v>
      </c>
      <c r="F4" s="8">
        <v>3</v>
      </c>
      <c r="G4" s="8">
        <v>4</v>
      </c>
      <c r="H4" s="8">
        <v>5</v>
      </c>
      <c r="I4" s="8">
        <v>6</v>
      </c>
      <c r="J4" s="3"/>
      <c r="K4" s="80" t="s">
        <v>7</v>
      </c>
      <c r="L4" s="13"/>
      <c r="M4" s="81"/>
      <c r="N4" s="82"/>
    </row>
    <row r="5" spans="1:14" ht="18" customHeight="1">
      <c r="A5" s="2"/>
      <c r="B5" s="25"/>
      <c r="C5" s="8">
        <v>7</v>
      </c>
      <c r="D5" s="8">
        <v>8</v>
      </c>
      <c r="E5" s="8">
        <v>9</v>
      </c>
      <c r="F5" s="8">
        <v>10</v>
      </c>
      <c r="G5" s="8">
        <v>11</v>
      </c>
      <c r="H5" s="8">
        <v>12</v>
      </c>
      <c r="I5" s="8">
        <v>13</v>
      </c>
      <c r="J5" s="3"/>
      <c r="K5" s="72"/>
      <c r="L5" s="14"/>
      <c r="M5" s="42"/>
      <c r="N5" s="43"/>
    </row>
    <row r="6" spans="1:14" ht="18" customHeight="1">
      <c r="A6" s="2"/>
      <c r="B6" s="25"/>
      <c r="C6" s="8">
        <v>14</v>
      </c>
      <c r="D6" s="8">
        <v>15</v>
      </c>
      <c r="E6" s="8">
        <v>16</v>
      </c>
      <c r="F6" s="8">
        <v>17</v>
      </c>
      <c r="G6" s="8">
        <v>18</v>
      </c>
      <c r="H6" s="8">
        <v>19</v>
      </c>
      <c r="I6" s="8">
        <v>20</v>
      </c>
      <c r="J6" s="3"/>
      <c r="K6" s="72"/>
      <c r="L6" s="14"/>
      <c r="M6" s="42"/>
      <c r="N6" s="43"/>
    </row>
    <row r="7" spans="1:14" ht="18" customHeight="1">
      <c r="A7" s="2"/>
      <c r="B7" s="25"/>
      <c r="C7" s="8">
        <v>21</v>
      </c>
      <c r="D7" s="8">
        <v>22</v>
      </c>
      <c r="E7" s="8">
        <v>23</v>
      </c>
      <c r="F7" s="8">
        <v>24</v>
      </c>
      <c r="G7" s="8">
        <v>25</v>
      </c>
      <c r="H7" s="8">
        <v>26</v>
      </c>
      <c r="I7" s="8">
        <v>27</v>
      </c>
      <c r="J7" s="3"/>
      <c r="K7" s="30"/>
      <c r="L7" s="14"/>
      <c r="M7" s="42"/>
      <c r="N7" s="43"/>
    </row>
    <row r="8" spans="1:14" ht="18.75" customHeight="1">
      <c r="A8" s="2"/>
      <c r="B8" s="25"/>
      <c r="C8" s="8">
        <v>28</v>
      </c>
      <c r="D8" s="8">
        <v>29</v>
      </c>
      <c r="E8" s="8">
        <v>30</v>
      </c>
      <c r="F8" s="8">
        <v>31</v>
      </c>
      <c r="G8" s="8"/>
      <c r="H8" s="8"/>
      <c r="I8" s="8"/>
      <c r="J8" s="3"/>
      <c r="K8" s="30"/>
      <c r="L8" s="14"/>
      <c r="M8" s="42"/>
      <c r="N8" s="43"/>
    </row>
    <row r="9" spans="1:14" ht="18" customHeight="1">
      <c r="A9" s="2"/>
      <c r="B9" s="25"/>
      <c r="C9" s="8"/>
      <c r="D9" s="8"/>
      <c r="E9" s="8"/>
      <c r="F9" s="8"/>
      <c r="G9" s="8"/>
      <c r="H9" s="8"/>
      <c r="I9" s="8"/>
      <c r="J9" s="3"/>
      <c r="K9" s="31"/>
      <c r="L9" s="15"/>
      <c r="M9" s="46"/>
      <c r="N9" s="47"/>
    </row>
    <row r="10" spans="1:14" ht="18" customHeight="1">
      <c r="A10" s="2"/>
      <c r="B10" s="26"/>
      <c r="C10" s="20"/>
      <c r="D10" s="20"/>
      <c r="E10" s="20"/>
      <c r="F10" s="20"/>
      <c r="G10" s="20"/>
      <c r="H10" s="20"/>
      <c r="I10" s="20"/>
      <c r="J10" s="21"/>
      <c r="K10" s="71" t="s">
        <v>30</v>
      </c>
      <c r="L10" s="13"/>
      <c r="M10" s="48"/>
      <c r="N10" s="49"/>
    </row>
    <row r="11" spans="1:14" ht="18" customHeight="1">
      <c r="A11" s="2"/>
      <c r="B11" s="39" t="s">
        <v>10</v>
      </c>
      <c r="C11" s="40"/>
      <c r="D11" s="40"/>
      <c r="E11" s="40"/>
      <c r="F11" s="40"/>
      <c r="G11" s="40"/>
      <c r="H11" s="40"/>
      <c r="I11" s="40"/>
      <c r="J11" s="41"/>
      <c r="K11" s="72"/>
      <c r="L11" s="14"/>
      <c r="M11" s="42"/>
      <c r="N11" s="43"/>
    </row>
    <row r="12" spans="1:14" ht="18" customHeight="1">
      <c r="A12" s="2"/>
      <c r="B12" s="39"/>
      <c r="C12" s="40"/>
      <c r="D12" s="40"/>
      <c r="E12" s="40"/>
      <c r="F12" s="40"/>
      <c r="G12" s="40"/>
      <c r="H12" s="40"/>
      <c r="I12" s="40"/>
      <c r="J12" s="41"/>
      <c r="K12" s="72"/>
      <c r="L12" s="14"/>
      <c r="M12" s="42"/>
      <c r="N12" s="43"/>
    </row>
    <row r="13" spans="1:14" ht="18" customHeight="1">
      <c r="B13" s="35" t="s">
        <v>7</v>
      </c>
      <c r="C13" s="73" t="s">
        <v>8</v>
      </c>
      <c r="D13" s="75"/>
      <c r="E13" s="73" t="s">
        <v>11</v>
      </c>
      <c r="F13" s="75"/>
      <c r="G13" s="73" t="s">
        <v>12</v>
      </c>
      <c r="H13" s="75"/>
      <c r="I13" s="73" t="s">
        <v>13</v>
      </c>
      <c r="J13" s="74"/>
      <c r="K13" s="30"/>
      <c r="L13" s="14"/>
      <c r="M13" s="42"/>
      <c r="N13" s="43"/>
    </row>
    <row r="14" spans="1:14" ht="18" customHeight="1">
      <c r="B14" s="6"/>
      <c r="C14" s="50"/>
      <c r="D14" s="51"/>
      <c r="E14" s="50"/>
      <c r="F14" s="51"/>
      <c r="G14" s="50"/>
      <c r="H14" s="51"/>
      <c r="I14" s="50"/>
      <c r="J14" s="65"/>
      <c r="K14" s="30"/>
      <c r="L14" s="14"/>
      <c r="M14" s="42"/>
      <c r="N14" s="43"/>
    </row>
    <row r="15" spans="1:14" ht="18" customHeight="1">
      <c r="B15" s="4"/>
      <c r="C15" s="52"/>
      <c r="D15" s="53"/>
      <c r="E15" s="52"/>
      <c r="F15" s="53"/>
      <c r="G15" s="52"/>
      <c r="H15" s="53"/>
      <c r="I15" s="63"/>
      <c r="J15" s="64"/>
      <c r="K15" s="32"/>
      <c r="L15" s="16"/>
      <c r="M15" s="46"/>
      <c r="N15" s="47"/>
    </row>
    <row r="16" spans="1:14" ht="18" customHeight="1">
      <c r="B16" s="6"/>
      <c r="C16" s="50"/>
      <c r="D16" s="51"/>
      <c r="E16" s="50"/>
      <c r="F16" s="51"/>
      <c r="G16" s="50"/>
      <c r="H16" s="51"/>
      <c r="I16" s="59"/>
      <c r="J16" s="60"/>
      <c r="K16" s="71" t="s">
        <v>11</v>
      </c>
      <c r="L16" s="13"/>
      <c r="M16" s="48"/>
      <c r="N16" s="49"/>
    </row>
    <row r="17" spans="2:14" ht="18" customHeight="1">
      <c r="B17" s="4"/>
      <c r="C17" s="52"/>
      <c r="D17" s="53"/>
      <c r="E17" s="52"/>
      <c r="F17" s="53"/>
      <c r="G17" s="52"/>
      <c r="H17" s="53"/>
      <c r="I17" s="63"/>
      <c r="J17" s="64"/>
      <c r="K17" s="72"/>
      <c r="L17" s="14"/>
      <c r="M17" s="42"/>
      <c r="N17" s="43"/>
    </row>
    <row r="18" spans="2:14" ht="18" customHeight="1">
      <c r="B18" s="7"/>
      <c r="C18" s="68"/>
      <c r="D18" s="69"/>
      <c r="E18" s="68"/>
      <c r="F18" s="69"/>
      <c r="G18" s="68"/>
      <c r="H18" s="69"/>
      <c r="I18" s="68"/>
      <c r="J18" s="70"/>
      <c r="K18" s="72"/>
      <c r="L18" s="14"/>
      <c r="M18" s="42"/>
      <c r="N18" s="43"/>
    </row>
    <row r="19" spans="2:14" ht="18" customHeight="1">
      <c r="B19" s="4"/>
      <c r="C19" s="52"/>
      <c r="D19" s="53"/>
      <c r="E19" s="52"/>
      <c r="F19" s="53"/>
      <c r="G19" s="52"/>
      <c r="H19" s="53"/>
      <c r="I19" s="63"/>
      <c r="J19" s="64"/>
      <c r="K19" s="30"/>
      <c r="L19" s="14"/>
      <c r="M19" s="42"/>
      <c r="N19" s="43"/>
    </row>
    <row r="20" spans="2:14" ht="18" customHeight="1">
      <c r="B20" s="6"/>
      <c r="C20" s="50"/>
      <c r="D20" s="51"/>
      <c r="E20" s="50"/>
      <c r="F20" s="51"/>
      <c r="G20" s="50"/>
      <c r="H20" s="51"/>
      <c r="I20" s="50"/>
      <c r="J20" s="65"/>
      <c r="K20" s="30"/>
      <c r="L20" s="14"/>
      <c r="M20" s="42"/>
      <c r="N20" s="43"/>
    </row>
    <row r="21" spans="2:14" ht="18" customHeight="1">
      <c r="B21" s="4"/>
      <c r="C21" s="52"/>
      <c r="D21" s="53"/>
      <c r="E21" s="52"/>
      <c r="F21" s="53"/>
      <c r="G21" s="52"/>
      <c r="H21" s="53"/>
      <c r="I21" s="66"/>
      <c r="J21" s="67"/>
      <c r="K21" s="32"/>
      <c r="L21" s="16"/>
      <c r="M21" s="46"/>
      <c r="N21" s="47"/>
    </row>
    <row r="22" spans="2:14" ht="18" customHeight="1">
      <c r="B22" s="6"/>
      <c r="C22" s="50"/>
      <c r="D22" s="51"/>
      <c r="E22" s="50"/>
      <c r="F22" s="51"/>
      <c r="G22" s="50"/>
      <c r="H22" s="51"/>
      <c r="I22" s="50"/>
      <c r="J22" s="65"/>
      <c r="K22" s="71" t="s">
        <v>31</v>
      </c>
      <c r="L22" s="13"/>
      <c r="M22" s="48"/>
      <c r="N22" s="49"/>
    </row>
    <row r="23" spans="2:14" ht="18" customHeight="1">
      <c r="B23" s="4"/>
      <c r="C23" s="52"/>
      <c r="D23" s="53"/>
      <c r="E23" s="52"/>
      <c r="F23" s="53"/>
      <c r="G23" s="52"/>
      <c r="H23" s="53"/>
      <c r="I23" s="63"/>
      <c r="J23" s="64"/>
      <c r="K23" s="72"/>
      <c r="L23" s="14"/>
      <c r="M23" s="42"/>
      <c r="N23" s="43"/>
    </row>
    <row r="24" spans="2:14" ht="18" customHeight="1">
      <c r="B24" s="6"/>
      <c r="C24" s="50"/>
      <c r="D24" s="51"/>
      <c r="E24" s="50"/>
      <c r="F24" s="51"/>
      <c r="G24" s="50"/>
      <c r="H24" s="51"/>
      <c r="I24" s="50"/>
      <c r="J24" s="65"/>
      <c r="K24" s="72"/>
      <c r="L24" s="14"/>
      <c r="M24" s="42"/>
      <c r="N24" s="43"/>
    </row>
    <row r="25" spans="2:14" ht="18" customHeight="1">
      <c r="B25" s="4"/>
      <c r="C25" s="52"/>
      <c r="D25" s="53"/>
      <c r="E25" s="52"/>
      <c r="F25" s="53"/>
      <c r="G25" s="52"/>
      <c r="H25" s="53"/>
      <c r="I25" s="63"/>
      <c r="J25" s="64"/>
      <c r="K25" s="72"/>
      <c r="L25" s="14"/>
      <c r="M25" s="42"/>
      <c r="N25" s="43"/>
    </row>
    <row r="26" spans="2:14" ht="18" customHeight="1">
      <c r="B26" s="6"/>
      <c r="C26" s="50"/>
      <c r="D26" s="51"/>
      <c r="E26" s="50"/>
      <c r="F26" s="51"/>
      <c r="G26" s="50"/>
      <c r="H26" s="51"/>
      <c r="I26" s="50"/>
      <c r="J26" s="65"/>
      <c r="K26" s="30"/>
      <c r="L26" s="14"/>
      <c r="M26" s="42"/>
      <c r="N26" s="43"/>
    </row>
    <row r="27" spans="2:14" ht="18" customHeight="1">
      <c r="B27" s="4"/>
      <c r="C27" s="52"/>
      <c r="D27" s="53"/>
      <c r="E27" s="52"/>
      <c r="F27" s="53"/>
      <c r="G27" s="52"/>
      <c r="H27" s="53"/>
      <c r="I27" s="63"/>
      <c r="J27" s="64"/>
      <c r="K27" s="32"/>
      <c r="L27" s="16"/>
      <c r="M27" s="46"/>
      <c r="N27" s="47"/>
    </row>
    <row r="28" spans="2:14" ht="18" customHeight="1">
      <c r="B28" s="6"/>
      <c r="C28" s="50"/>
      <c r="D28" s="51"/>
      <c r="E28" s="50"/>
      <c r="F28" s="51"/>
      <c r="G28" s="50"/>
      <c r="H28" s="51"/>
      <c r="I28" s="50"/>
      <c r="J28" s="65"/>
      <c r="K28" s="71" t="s">
        <v>13</v>
      </c>
      <c r="L28" s="13"/>
      <c r="M28" s="48"/>
      <c r="N28" s="49"/>
    </row>
    <row r="29" spans="2:14" ht="18" customHeight="1">
      <c r="B29" s="4"/>
      <c r="C29" s="52"/>
      <c r="D29" s="53"/>
      <c r="E29" s="52"/>
      <c r="F29" s="53"/>
      <c r="G29" s="52"/>
      <c r="H29" s="53"/>
      <c r="I29" s="52"/>
      <c r="J29" s="58"/>
      <c r="K29" s="72"/>
      <c r="L29" s="14"/>
      <c r="M29" s="42"/>
      <c r="N29" s="43"/>
    </row>
    <row r="30" spans="2:14" ht="18" customHeight="1">
      <c r="B30" s="6"/>
      <c r="C30" s="50"/>
      <c r="D30" s="51"/>
      <c r="E30" s="50"/>
      <c r="F30" s="51"/>
      <c r="G30" s="50"/>
      <c r="H30" s="51"/>
      <c r="I30" s="56"/>
      <c r="J30" s="57"/>
      <c r="K30" s="72"/>
      <c r="L30" s="14"/>
      <c r="M30" s="42"/>
      <c r="N30" s="43"/>
    </row>
    <row r="31" spans="2:14" ht="18" customHeight="1">
      <c r="B31" s="4"/>
      <c r="C31" s="52"/>
      <c r="D31" s="53"/>
      <c r="E31" s="52"/>
      <c r="F31" s="53"/>
      <c r="G31" s="52"/>
      <c r="H31" s="53"/>
      <c r="I31" s="52"/>
      <c r="J31" s="58"/>
      <c r="K31" s="33"/>
      <c r="L31" s="14"/>
      <c r="M31" s="42"/>
      <c r="N31" s="43"/>
    </row>
    <row r="32" spans="2:14" ht="18" customHeight="1">
      <c r="B32" s="6"/>
      <c r="C32" s="50"/>
      <c r="D32" s="51"/>
      <c r="E32" s="50"/>
      <c r="F32" s="51"/>
      <c r="G32" s="50"/>
      <c r="H32" s="51"/>
      <c r="I32" s="59"/>
      <c r="J32" s="60"/>
      <c r="K32" s="33"/>
      <c r="L32" s="14"/>
      <c r="M32" s="42"/>
      <c r="N32" s="43"/>
    </row>
    <row r="33" spans="2:14" ht="18" customHeight="1">
      <c r="B33" s="5"/>
      <c r="C33" s="54"/>
      <c r="D33" s="55"/>
      <c r="E33" s="54"/>
      <c r="F33" s="55"/>
      <c r="G33" s="54"/>
      <c r="H33" s="55"/>
      <c r="I33" s="61"/>
      <c r="J33" s="62"/>
      <c r="K33" s="34"/>
      <c r="L33" s="17"/>
      <c r="M33" s="44"/>
      <c r="N33" s="45"/>
    </row>
  </sheetData>
  <mergeCells count="123">
    <mergeCell ref="K10:K12"/>
    <mergeCell ref="N2:N3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3:B4"/>
    <mergeCell ref="K2:M3"/>
    <mergeCell ref="K4:K6"/>
    <mergeCell ref="M4:N4"/>
    <mergeCell ref="M5:N5"/>
    <mergeCell ref="M6:N6"/>
    <mergeCell ref="M7:N7"/>
    <mergeCell ref="M8:N8"/>
    <mergeCell ref="M9:N9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C4:H4">
    <cfRule type="expression" dxfId="22" priority="3" stopIfTrue="1">
      <formula>DAY(C4)&gt;8</formula>
    </cfRule>
  </conditionalFormatting>
  <conditionalFormatting sqref="C8:I10">
    <cfRule type="expression" dxfId="21" priority="2" stopIfTrue="1">
      <formula>AND(DAY(C8)&gt;=1,DAY(C8)&lt;=15)</formula>
    </cfRule>
  </conditionalFormatting>
  <conditionalFormatting sqref="C4:I9">
    <cfRule type="expression" dxfId="20" priority="4">
      <formula>VLOOKUP(DAY(C4),AssignmentDays,1,FALSE)=DAY(C4)</formula>
    </cfRule>
  </conditionalFormatting>
  <conditionalFormatting sqref="B14:J33">
    <cfRule type="expression" dxfId="19" priority="1">
      <formula>B14&lt;&gt;""</formula>
    </cfRule>
  </conditionalFormatting>
  <printOptions horizontalCentered="1" verticalCentered="1"/>
  <pageMargins left="0.5" right="0.5" top="0.5" bottom="0.5" header="0.3" footer="0.3"/>
  <pageSetup scale="91" orientation="landscape" r:id="rId1"/>
  <headerFooter>
    <oddFooter>&amp;RTemplate © www.calendarlabs.com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>
    <tabColor theme="4"/>
    <pageSetUpPr fitToPage="1"/>
  </sheetPr>
  <dimension ref="A1:AO33"/>
  <sheetViews>
    <sheetView showGridLines="0" tabSelected="1" view="pageLayout" zoomScale="84" zoomScalePageLayoutView="84" workbookViewId="0">
      <selection activeCell="H8" sqref="H8"/>
    </sheetView>
  </sheetViews>
  <sheetFormatPr defaultColWidth="8.7109375" defaultRowHeight="16.5" customHeight="1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/>
    <row r="2" spans="1:14" ht="18" customHeight="1">
      <c r="A2" s="2"/>
      <c r="B2" s="27"/>
      <c r="C2" s="18"/>
      <c r="D2" s="18"/>
      <c r="E2" s="18"/>
      <c r="F2" s="18"/>
      <c r="G2" s="18"/>
      <c r="H2" s="18"/>
      <c r="I2" s="18"/>
      <c r="J2" s="19"/>
      <c r="K2" s="76" t="s">
        <v>1</v>
      </c>
      <c r="L2" s="77">
        <v>2013</v>
      </c>
      <c r="M2" s="77"/>
      <c r="N2" s="85">
        <f>CalendarYear</f>
        <v>2022</v>
      </c>
    </row>
    <row r="3" spans="1:14" ht="21" customHeight="1">
      <c r="A3" s="2"/>
      <c r="B3" s="37" t="s">
        <v>26</v>
      </c>
      <c r="C3" s="36" t="s">
        <v>6</v>
      </c>
      <c r="D3" s="36" t="s">
        <v>2</v>
      </c>
      <c r="E3" s="36" t="s">
        <v>3</v>
      </c>
      <c r="F3" s="36" t="s">
        <v>4</v>
      </c>
      <c r="G3" s="36" t="s">
        <v>3</v>
      </c>
      <c r="H3" s="36" t="s">
        <v>5</v>
      </c>
      <c r="I3" s="36" t="s">
        <v>6</v>
      </c>
      <c r="J3" s="3"/>
      <c r="K3" s="78"/>
      <c r="L3" s="79"/>
      <c r="M3" s="79"/>
      <c r="N3" s="86"/>
    </row>
    <row r="4" spans="1:14" ht="18" customHeight="1">
      <c r="A4" s="2"/>
      <c r="B4" s="37"/>
      <c r="C4" s="8"/>
      <c r="D4" s="8"/>
      <c r="E4" s="8"/>
      <c r="F4" s="8"/>
      <c r="G4" s="8">
        <v>1</v>
      </c>
      <c r="H4" s="8">
        <v>2</v>
      </c>
      <c r="I4" s="8">
        <v>3</v>
      </c>
      <c r="J4" s="3"/>
      <c r="K4" s="80" t="s">
        <v>7</v>
      </c>
      <c r="L4" s="13"/>
      <c r="M4" s="81"/>
      <c r="N4" s="82"/>
    </row>
    <row r="5" spans="1:14" ht="18" customHeight="1">
      <c r="A5" s="2"/>
      <c r="B5" s="25"/>
      <c r="C5" s="8">
        <v>4</v>
      </c>
      <c r="D5" s="8">
        <v>5</v>
      </c>
      <c r="E5" s="8">
        <v>6</v>
      </c>
      <c r="F5" s="8">
        <v>7</v>
      </c>
      <c r="G5" s="8">
        <v>8</v>
      </c>
      <c r="H5" s="8">
        <v>9</v>
      </c>
      <c r="I5" s="8">
        <v>10</v>
      </c>
      <c r="J5" s="3"/>
      <c r="K5" s="72"/>
      <c r="L5" s="14"/>
      <c r="M5" s="42"/>
      <c r="N5" s="43"/>
    </row>
    <row r="6" spans="1:14" ht="18" customHeight="1">
      <c r="A6" s="2"/>
      <c r="B6" s="25"/>
      <c r="C6" s="8">
        <v>11</v>
      </c>
      <c r="D6" s="8">
        <v>12</v>
      </c>
      <c r="E6" s="8">
        <v>13</v>
      </c>
      <c r="F6" s="8">
        <v>14</v>
      </c>
      <c r="G6" s="8">
        <v>15</v>
      </c>
      <c r="H6" s="8">
        <v>16</v>
      </c>
      <c r="I6" s="8">
        <v>17</v>
      </c>
      <c r="J6" s="3"/>
      <c r="K6" s="72"/>
      <c r="L6" s="14"/>
      <c r="M6" s="42"/>
      <c r="N6" s="43"/>
    </row>
    <row r="7" spans="1:14" ht="18" customHeight="1">
      <c r="A7" s="2"/>
      <c r="B7" s="25"/>
      <c r="C7" s="8">
        <v>18</v>
      </c>
      <c r="D7" s="8">
        <v>19</v>
      </c>
      <c r="E7" s="8">
        <v>20</v>
      </c>
      <c r="F7" s="8">
        <v>21</v>
      </c>
      <c r="G7" s="8">
        <v>22</v>
      </c>
      <c r="H7" s="8">
        <v>23</v>
      </c>
      <c r="I7" s="8">
        <v>24</v>
      </c>
      <c r="J7" s="3"/>
      <c r="K7" s="30"/>
      <c r="L7" s="14"/>
      <c r="M7" s="42"/>
      <c r="N7" s="43"/>
    </row>
    <row r="8" spans="1:14" ht="18.75" customHeight="1">
      <c r="A8" s="2"/>
      <c r="B8" s="25"/>
      <c r="C8" s="8">
        <v>25</v>
      </c>
      <c r="D8" s="8">
        <v>26</v>
      </c>
      <c r="E8" s="8">
        <v>27</v>
      </c>
      <c r="F8" s="8">
        <v>28</v>
      </c>
      <c r="G8" s="8">
        <v>29</v>
      </c>
      <c r="H8" s="8">
        <v>30</v>
      </c>
      <c r="I8" s="8"/>
      <c r="J8" s="3"/>
      <c r="K8" s="30"/>
      <c r="L8" s="14"/>
      <c r="M8" s="42"/>
      <c r="N8" s="43"/>
    </row>
    <row r="9" spans="1:14" ht="18" customHeight="1">
      <c r="A9" s="2"/>
      <c r="B9" s="25"/>
      <c r="C9" s="8"/>
      <c r="D9" s="8"/>
      <c r="E9" s="8"/>
      <c r="F9" s="8"/>
      <c r="G9" s="8"/>
      <c r="H9" s="8"/>
      <c r="I9" s="8"/>
      <c r="J9" s="3"/>
      <c r="K9" s="31"/>
      <c r="L9" s="15"/>
      <c r="M9" s="46"/>
      <c r="N9" s="47"/>
    </row>
    <row r="10" spans="1:14" ht="18" customHeight="1">
      <c r="A10" s="2"/>
      <c r="B10" s="26"/>
      <c r="C10" s="20"/>
      <c r="D10" s="20"/>
      <c r="E10" s="20"/>
      <c r="F10" s="20"/>
      <c r="G10" s="20"/>
      <c r="H10" s="20"/>
      <c r="I10" s="20"/>
      <c r="J10" s="21"/>
      <c r="K10" s="71" t="s">
        <v>30</v>
      </c>
      <c r="L10" s="13"/>
      <c r="M10" s="48"/>
      <c r="N10" s="49"/>
    </row>
    <row r="11" spans="1:14" ht="18" customHeight="1">
      <c r="A11" s="2"/>
      <c r="B11" s="39" t="s">
        <v>10</v>
      </c>
      <c r="C11" s="40"/>
      <c r="D11" s="40"/>
      <c r="E11" s="40"/>
      <c r="F11" s="40"/>
      <c r="G11" s="40"/>
      <c r="H11" s="40"/>
      <c r="I11" s="40"/>
      <c r="J11" s="41"/>
      <c r="K11" s="72"/>
      <c r="L11" s="14"/>
      <c r="M11" s="42"/>
      <c r="N11" s="43"/>
    </row>
    <row r="12" spans="1:14" ht="18" customHeight="1">
      <c r="A12" s="2"/>
      <c r="B12" s="39"/>
      <c r="C12" s="40"/>
      <c r="D12" s="40"/>
      <c r="E12" s="40"/>
      <c r="F12" s="40"/>
      <c r="G12" s="40"/>
      <c r="H12" s="40"/>
      <c r="I12" s="40"/>
      <c r="J12" s="41"/>
      <c r="K12" s="72"/>
      <c r="L12" s="14"/>
      <c r="M12" s="42"/>
      <c r="N12" s="43"/>
    </row>
    <row r="13" spans="1:14" ht="18" customHeight="1">
      <c r="B13" s="35" t="s">
        <v>7</v>
      </c>
      <c r="C13" s="73" t="s">
        <v>8</v>
      </c>
      <c r="D13" s="75"/>
      <c r="E13" s="73" t="s">
        <v>11</v>
      </c>
      <c r="F13" s="75"/>
      <c r="G13" s="73" t="s">
        <v>12</v>
      </c>
      <c r="H13" s="75"/>
      <c r="I13" s="73" t="s">
        <v>13</v>
      </c>
      <c r="J13" s="74"/>
      <c r="K13" s="30"/>
      <c r="L13" s="14"/>
      <c r="M13" s="42"/>
      <c r="N13" s="43"/>
    </row>
    <row r="14" spans="1:14" ht="18" customHeight="1">
      <c r="B14" s="6"/>
      <c r="C14" s="50"/>
      <c r="D14" s="51"/>
      <c r="E14" s="50"/>
      <c r="F14" s="51"/>
      <c r="G14" s="50"/>
      <c r="H14" s="51"/>
      <c r="I14" s="50"/>
      <c r="J14" s="65"/>
      <c r="K14" s="30"/>
      <c r="L14" s="14"/>
      <c r="M14" s="42"/>
      <c r="N14" s="43"/>
    </row>
    <row r="15" spans="1:14" ht="18" customHeight="1">
      <c r="B15" s="4"/>
      <c r="C15" s="52"/>
      <c r="D15" s="53"/>
      <c r="E15" s="52"/>
      <c r="F15" s="53"/>
      <c r="G15" s="52"/>
      <c r="H15" s="53"/>
      <c r="I15" s="63"/>
      <c r="J15" s="64"/>
      <c r="K15" s="32"/>
      <c r="L15" s="16"/>
      <c r="M15" s="46"/>
      <c r="N15" s="47"/>
    </row>
    <row r="16" spans="1:14" ht="18" customHeight="1">
      <c r="B16" s="6"/>
      <c r="C16" s="50"/>
      <c r="D16" s="51"/>
      <c r="E16" s="50"/>
      <c r="F16" s="51"/>
      <c r="G16" s="50"/>
      <c r="H16" s="51"/>
      <c r="I16" s="59"/>
      <c r="J16" s="60"/>
      <c r="K16" s="71" t="s">
        <v>11</v>
      </c>
      <c r="L16" s="13"/>
      <c r="M16" s="48"/>
      <c r="N16" s="49"/>
    </row>
    <row r="17" spans="2:14" ht="18" customHeight="1">
      <c r="B17" s="4"/>
      <c r="C17" s="52"/>
      <c r="D17" s="53"/>
      <c r="E17" s="52"/>
      <c r="F17" s="53"/>
      <c r="G17" s="52"/>
      <c r="H17" s="53"/>
      <c r="I17" s="63"/>
      <c r="J17" s="64"/>
      <c r="K17" s="72"/>
      <c r="L17" s="14"/>
      <c r="M17" s="42"/>
      <c r="N17" s="43"/>
    </row>
    <row r="18" spans="2:14" ht="18" customHeight="1">
      <c r="B18" s="7"/>
      <c r="C18" s="68"/>
      <c r="D18" s="69"/>
      <c r="E18" s="68"/>
      <c r="F18" s="69"/>
      <c r="G18" s="68"/>
      <c r="H18" s="69"/>
      <c r="I18" s="68"/>
      <c r="J18" s="70"/>
      <c r="K18" s="72"/>
      <c r="L18" s="14"/>
      <c r="M18" s="42"/>
      <c r="N18" s="43"/>
    </row>
    <row r="19" spans="2:14" ht="18" customHeight="1">
      <c r="B19" s="4"/>
      <c r="C19" s="52"/>
      <c r="D19" s="53"/>
      <c r="E19" s="52"/>
      <c r="F19" s="53"/>
      <c r="G19" s="52"/>
      <c r="H19" s="53"/>
      <c r="I19" s="63"/>
      <c r="J19" s="64"/>
      <c r="K19" s="30"/>
      <c r="L19" s="14"/>
      <c r="M19" s="42"/>
      <c r="N19" s="43"/>
    </row>
    <row r="20" spans="2:14" ht="18" customHeight="1">
      <c r="B20" s="6"/>
      <c r="C20" s="50"/>
      <c r="D20" s="51"/>
      <c r="E20" s="50"/>
      <c r="F20" s="51"/>
      <c r="G20" s="50"/>
      <c r="H20" s="51"/>
      <c r="I20" s="50"/>
      <c r="J20" s="65"/>
      <c r="K20" s="30"/>
      <c r="L20" s="14"/>
      <c r="M20" s="42"/>
      <c r="N20" s="43"/>
    </row>
    <row r="21" spans="2:14" ht="18" customHeight="1">
      <c r="B21" s="4"/>
      <c r="C21" s="52"/>
      <c r="D21" s="53"/>
      <c r="E21" s="52"/>
      <c r="F21" s="53"/>
      <c r="G21" s="52"/>
      <c r="H21" s="53"/>
      <c r="I21" s="66"/>
      <c r="J21" s="67"/>
      <c r="K21" s="32"/>
      <c r="L21" s="16"/>
      <c r="M21" s="46"/>
      <c r="N21" s="47"/>
    </row>
    <row r="22" spans="2:14" ht="18" customHeight="1">
      <c r="B22" s="6"/>
      <c r="C22" s="50"/>
      <c r="D22" s="51"/>
      <c r="E22" s="50"/>
      <c r="F22" s="51"/>
      <c r="G22" s="50"/>
      <c r="H22" s="51"/>
      <c r="I22" s="50"/>
      <c r="J22" s="65"/>
      <c r="K22" s="71" t="s">
        <v>31</v>
      </c>
      <c r="L22" s="13"/>
      <c r="M22" s="48"/>
      <c r="N22" s="49"/>
    </row>
    <row r="23" spans="2:14" ht="18" customHeight="1">
      <c r="B23" s="4"/>
      <c r="C23" s="52"/>
      <c r="D23" s="53"/>
      <c r="E23" s="52"/>
      <c r="F23" s="53"/>
      <c r="G23" s="52"/>
      <c r="H23" s="53"/>
      <c r="I23" s="63"/>
      <c r="J23" s="64"/>
      <c r="K23" s="72"/>
      <c r="L23" s="14"/>
      <c r="M23" s="42"/>
      <c r="N23" s="43"/>
    </row>
    <row r="24" spans="2:14" ht="18" customHeight="1">
      <c r="B24" s="6"/>
      <c r="C24" s="50"/>
      <c r="D24" s="51"/>
      <c r="E24" s="50"/>
      <c r="F24" s="51"/>
      <c r="G24" s="50"/>
      <c r="H24" s="51"/>
      <c r="I24" s="50"/>
      <c r="J24" s="65"/>
      <c r="K24" s="72"/>
      <c r="L24" s="14"/>
      <c r="M24" s="42"/>
      <c r="N24" s="43"/>
    </row>
    <row r="25" spans="2:14" ht="18" customHeight="1">
      <c r="B25" s="4"/>
      <c r="C25" s="52"/>
      <c r="D25" s="53"/>
      <c r="E25" s="52"/>
      <c r="F25" s="53"/>
      <c r="G25" s="52"/>
      <c r="H25" s="53"/>
      <c r="I25" s="63"/>
      <c r="J25" s="64"/>
      <c r="K25" s="72"/>
      <c r="L25" s="14"/>
      <c r="M25" s="42"/>
      <c r="N25" s="43"/>
    </row>
    <row r="26" spans="2:14" ht="18" customHeight="1">
      <c r="B26" s="6"/>
      <c r="C26" s="50"/>
      <c r="D26" s="51"/>
      <c r="E26" s="50"/>
      <c r="F26" s="51"/>
      <c r="G26" s="50"/>
      <c r="H26" s="51"/>
      <c r="I26" s="50"/>
      <c r="J26" s="65"/>
      <c r="K26" s="30"/>
      <c r="L26" s="14"/>
      <c r="M26" s="42"/>
      <c r="N26" s="43"/>
    </row>
    <row r="27" spans="2:14" ht="18" customHeight="1">
      <c r="B27" s="4"/>
      <c r="C27" s="52"/>
      <c r="D27" s="53"/>
      <c r="E27" s="52"/>
      <c r="F27" s="53"/>
      <c r="G27" s="52"/>
      <c r="H27" s="53"/>
      <c r="I27" s="63"/>
      <c r="J27" s="64"/>
      <c r="K27" s="32"/>
      <c r="L27" s="16"/>
      <c r="M27" s="46"/>
      <c r="N27" s="47"/>
    </row>
    <row r="28" spans="2:14" ht="18" customHeight="1">
      <c r="B28" s="6"/>
      <c r="C28" s="50"/>
      <c r="D28" s="51"/>
      <c r="E28" s="50"/>
      <c r="F28" s="51"/>
      <c r="G28" s="50"/>
      <c r="H28" s="51"/>
      <c r="I28" s="50"/>
      <c r="J28" s="65"/>
      <c r="K28" s="71" t="s">
        <v>13</v>
      </c>
      <c r="L28" s="13"/>
      <c r="M28" s="48"/>
      <c r="N28" s="49"/>
    </row>
    <row r="29" spans="2:14" ht="18" customHeight="1">
      <c r="B29" s="4"/>
      <c r="C29" s="52"/>
      <c r="D29" s="53"/>
      <c r="E29" s="52"/>
      <c r="F29" s="53"/>
      <c r="G29" s="52"/>
      <c r="H29" s="53"/>
      <c r="I29" s="52"/>
      <c r="J29" s="58"/>
      <c r="K29" s="72"/>
      <c r="L29" s="14"/>
      <c r="M29" s="42"/>
      <c r="N29" s="43"/>
    </row>
    <row r="30" spans="2:14" ht="18" customHeight="1">
      <c r="B30" s="6"/>
      <c r="C30" s="50"/>
      <c r="D30" s="51"/>
      <c r="E30" s="50"/>
      <c r="F30" s="51"/>
      <c r="G30" s="50"/>
      <c r="H30" s="51"/>
      <c r="I30" s="56"/>
      <c r="J30" s="57"/>
      <c r="K30" s="72"/>
      <c r="L30" s="14"/>
      <c r="M30" s="42"/>
      <c r="N30" s="43"/>
    </row>
    <row r="31" spans="2:14" ht="18" customHeight="1">
      <c r="B31" s="4"/>
      <c r="C31" s="52"/>
      <c r="D31" s="53"/>
      <c r="E31" s="52"/>
      <c r="F31" s="53"/>
      <c r="G31" s="52"/>
      <c r="H31" s="53"/>
      <c r="I31" s="52"/>
      <c r="J31" s="58"/>
      <c r="K31" s="33"/>
      <c r="L31" s="14"/>
      <c r="M31" s="42"/>
      <c r="N31" s="43"/>
    </row>
    <row r="32" spans="2:14" ht="18" customHeight="1">
      <c r="B32" s="6"/>
      <c r="C32" s="50"/>
      <c r="D32" s="51"/>
      <c r="E32" s="50"/>
      <c r="F32" s="51"/>
      <c r="G32" s="50"/>
      <c r="H32" s="51"/>
      <c r="I32" s="59"/>
      <c r="J32" s="60"/>
      <c r="K32" s="33"/>
      <c r="L32" s="14"/>
      <c r="M32" s="42"/>
      <c r="N32" s="43"/>
    </row>
    <row r="33" spans="2:14" ht="18" customHeight="1">
      <c r="B33" s="5"/>
      <c r="C33" s="54"/>
      <c r="D33" s="55"/>
      <c r="E33" s="54"/>
      <c r="F33" s="55"/>
      <c r="G33" s="54"/>
      <c r="H33" s="55"/>
      <c r="I33" s="61"/>
      <c r="J33" s="62"/>
      <c r="K33" s="12"/>
      <c r="L33" s="17"/>
      <c r="M33" s="44"/>
      <c r="N33" s="45"/>
    </row>
  </sheetData>
  <mergeCells count="123">
    <mergeCell ref="K10:K12"/>
    <mergeCell ref="N2:N3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3:B4"/>
    <mergeCell ref="K2:M3"/>
    <mergeCell ref="K4:K6"/>
    <mergeCell ref="M4:N4"/>
    <mergeCell ref="M5:N5"/>
    <mergeCell ref="M6:N6"/>
    <mergeCell ref="M7:N7"/>
    <mergeCell ref="M8:N8"/>
    <mergeCell ref="M9:N9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C4:H4">
    <cfRule type="expression" dxfId="18" priority="3" stopIfTrue="1">
      <formula>DAY(C4)&gt;8</formula>
    </cfRule>
  </conditionalFormatting>
  <conditionalFormatting sqref="C8:I10">
    <cfRule type="expression" dxfId="17" priority="2" stopIfTrue="1">
      <formula>AND(DAY(C8)&gt;=1,DAY(C8)&lt;=15)</formula>
    </cfRule>
  </conditionalFormatting>
  <conditionalFormatting sqref="C4:I9">
    <cfRule type="expression" dxfId="16" priority="4">
      <formula>VLOOKUP(DAY(C4),AssignmentDays,1,FALSE)=DAY(C4)</formula>
    </cfRule>
  </conditionalFormatting>
  <conditionalFormatting sqref="B14:J33">
    <cfRule type="expression" dxfId="15" priority="1">
      <formula>B14&lt;&gt;""</formula>
    </cfRule>
  </conditionalFormatting>
  <printOptions horizontalCentered="1" verticalCentered="1"/>
  <pageMargins left="0.5" right="0.5" top="0.5" bottom="0.5" header="0.3" footer="0.3"/>
  <pageSetup scale="91" orientation="landscape" r:id="rId1"/>
  <headerFooter>
    <oddFooter>&amp;RTemplate © www.calendarlabs.com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EB59F4C6-0242-4391-9E5C-DCCC78ECB6B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37</vt:i4>
      </vt:variant>
    </vt:vector>
  </HeadingPairs>
  <TitlesOfParts>
    <vt:vector size="49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Apr!AssignmentDays</vt:lpstr>
      <vt:lpstr>Aug!AssignmentDays</vt:lpstr>
      <vt:lpstr>Dec!AssignmentDays</vt:lpstr>
      <vt:lpstr>Feb!AssignmentDays</vt:lpstr>
      <vt:lpstr>Jul!AssignmentDays</vt:lpstr>
      <vt:lpstr>Jun!AssignmentDays</vt:lpstr>
      <vt:lpstr>Mar!AssignmentDays</vt:lpstr>
      <vt:lpstr>May!AssignmentDays</vt:lpstr>
      <vt:lpstr>Nov!AssignmentDays</vt:lpstr>
      <vt:lpstr>Oct!AssignmentDays</vt:lpstr>
      <vt:lpstr>Sep!AssignmentDays</vt:lpstr>
      <vt:lpstr>AssignmentDays</vt:lpstr>
      <vt:lpstr>CalendarYear</vt:lpstr>
      <vt:lpstr>Apr!ImportantDatesTable</vt:lpstr>
      <vt:lpstr>Aug!ImportantDatesTable</vt:lpstr>
      <vt:lpstr>Dec!ImportantDatesTable</vt:lpstr>
      <vt:lpstr>Feb!ImportantDatesTable</vt:lpstr>
      <vt:lpstr>Jul!ImportantDatesTable</vt:lpstr>
      <vt:lpstr>Jun!ImportantDatesTable</vt:lpstr>
      <vt:lpstr>Mar!ImportantDatesTable</vt:lpstr>
      <vt:lpstr>May!ImportantDatesTable</vt:lpstr>
      <vt:lpstr>Nov!ImportantDatesTable</vt:lpstr>
      <vt:lpstr>Oct!ImportantDatesTable</vt:lpstr>
      <vt:lpstr>Sep!ImportantDatesTable</vt:lpstr>
      <vt:lpstr>ImportantDatesTable</vt:lpstr>
      <vt:lpstr>Apr!Print_Area</vt:lpstr>
      <vt:lpstr>Aug!Print_Area</vt:lpstr>
      <vt:lpstr>Dec!Print_Area</vt:lpstr>
      <vt:lpstr>Feb!Print_Area</vt:lpstr>
      <vt:lpstr>Jan!Print_Area</vt:lpstr>
      <vt:lpstr>Jul!Print_Area</vt:lpstr>
      <vt:lpstr>Jun!Print_Area</vt:lpstr>
      <vt:lpstr>Mar!Print_Area</vt:lpstr>
      <vt:lpstr>May!Print_Area</vt:lpstr>
      <vt:lpstr>Nov!Print_Area</vt:lpstr>
      <vt:lpstr>Oct!Print_Area</vt:lpstr>
      <vt:lpstr>Sep!Print_Area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CalendarLabs.com</cp:lastModifiedBy>
  <cp:lastPrinted>2020-12-16T15:59:12Z</cp:lastPrinted>
  <dcterms:created xsi:type="dcterms:W3CDTF">2013-07-18T19:30:39Z</dcterms:created>
  <dcterms:modified xsi:type="dcterms:W3CDTF">2021-05-29T07:39:37Z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TC031076639991</vt:lpwstr>
  </property>
</Properties>
</file>