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1884CA7D-D421-4AF8-AF34-555C968004D7}" xr6:coauthVersionLast="36" xr6:coauthVersionMax="36" xr10:uidLastSave="{00000000-0000-0000-0000-000000000000}"/>
  <bookViews>
    <workbookView xWindow="0" yWindow="0" windowWidth="28800" windowHeight="11505" tabRatio="741" xr2:uid="{00000000-000D-0000-FFFF-FFFF00000000}"/>
  </bookViews>
  <sheets>
    <sheet name="Jan" sheetId="1" r:id="rId1"/>
    <sheet name="Feb" sheetId="6" r:id="rId2"/>
    <sheet name="Mar" sheetId="7" r:id="rId3"/>
    <sheet name="Apr" sheetId="8" r:id="rId4"/>
    <sheet name="May" sheetId="9" r:id="rId5"/>
    <sheet name="Jun" sheetId="10" r:id="rId6"/>
    <sheet name="Jul" sheetId="11" r:id="rId7"/>
    <sheet name="Aug" sheetId="12" r:id="rId8"/>
    <sheet name="Sep" sheetId="13" r:id="rId9"/>
    <sheet name="Oct" sheetId="14" r:id="rId10"/>
    <sheet name="Nov" sheetId="15" r:id="rId11"/>
    <sheet name="Dec" sheetId="16" r:id="rId12"/>
  </sheets>
  <definedNames>
    <definedName name="AprSun1">DATE(CalendarYear,4,1)-WEEKDAY(DATE(CalendarYear,4,1))</definedName>
    <definedName name="AssignmentDays" localSheetId="3">Apr!$L$4:$L$33</definedName>
    <definedName name="AssignmentDays" localSheetId="7">Aug!$L$4:$L$33</definedName>
    <definedName name="AssignmentDays" localSheetId="11">Dec!$L$4:$L$33</definedName>
    <definedName name="AssignmentDays" localSheetId="1">Feb!$L$4:$L$33</definedName>
    <definedName name="AssignmentDays" localSheetId="6">Jul!$L$4:$L$33</definedName>
    <definedName name="AssignmentDays" localSheetId="5">Jun!$L$4:$L$33</definedName>
    <definedName name="AssignmentDays" localSheetId="2">Mar!$L$4:$L$33</definedName>
    <definedName name="AssignmentDays" localSheetId="4">May!$L$4:$L$33</definedName>
    <definedName name="AssignmentDays" localSheetId="10">Nov!$L$4:$L$33</definedName>
    <definedName name="AssignmentDays" localSheetId="9">Oct!$L$4:$L$33</definedName>
    <definedName name="AssignmentDays" localSheetId="8">Sep!$L$4:$L$33</definedName>
    <definedName name="AssignmentDays">Jan!$L$4:$L$33</definedName>
    <definedName name="AugSun1">DATE(CalendarYear,8,1)-WEEKDAY(DATE(CalendarYear,8,1))</definedName>
    <definedName name="CalendarYear">Jan!$N$2</definedName>
    <definedName name="DecSun1">DATE(CalendarYear,12,1)-WEEKDAY(DATE(CalendarYear,12,1))</definedName>
    <definedName name="FebSun1">DATE(CalendarYear,2,1)-WEEKDAY(DATE(CalendarYear,2,1))</definedName>
    <definedName name="ImportantDatesTable" localSheetId="3">Apr!$L$4:$M$8</definedName>
    <definedName name="ImportantDatesTable" localSheetId="7">Aug!$L$4:$M$8</definedName>
    <definedName name="ImportantDatesTable" localSheetId="11">Dec!$L$4:$M$8</definedName>
    <definedName name="ImportantDatesTable" localSheetId="1">Feb!$L$4:$M$8</definedName>
    <definedName name="ImportantDatesTable" localSheetId="6">Jul!$L$4:$M$8</definedName>
    <definedName name="ImportantDatesTable" localSheetId="5">Jun!$L$4:$M$8</definedName>
    <definedName name="ImportantDatesTable" localSheetId="2">Mar!$L$4:$M$8</definedName>
    <definedName name="ImportantDatesTable" localSheetId="4">May!$L$4:$M$8</definedName>
    <definedName name="ImportantDatesTable" localSheetId="10">Nov!$L$4:$M$8</definedName>
    <definedName name="ImportantDatesTable" localSheetId="9">Oct!$L$4:$M$8</definedName>
    <definedName name="ImportantDatesTable" localSheetId="8">Sep!$L$4:$M$8</definedName>
    <definedName name="ImportantDatesTable">Jan!$L$4:$M$8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Apr!$A$1:$N$33</definedName>
    <definedName name="_xlnm.Print_Area" localSheetId="7">Aug!$A$1:$N$33</definedName>
    <definedName name="_xlnm.Print_Area" localSheetId="11">Dec!$A$1:$N$33</definedName>
    <definedName name="_xlnm.Print_Area" localSheetId="1">Feb!$A$1:$N$33</definedName>
    <definedName name="_xlnm.Print_Area" localSheetId="0">Jan!$A$1:$N$33</definedName>
    <definedName name="_xlnm.Print_Area" localSheetId="6">Jul!$A$1:$N$33</definedName>
    <definedName name="_xlnm.Print_Area" localSheetId="5">Jun!$A$1:$N$33</definedName>
    <definedName name="_xlnm.Print_Area" localSheetId="2">Mar!$A$1:$N$33</definedName>
    <definedName name="_xlnm.Print_Area" localSheetId="4">May!$A$1:$N$33</definedName>
    <definedName name="_xlnm.Print_Area" localSheetId="10">Nov!$A$1:$N$33</definedName>
    <definedName name="_xlnm.Print_Area" localSheetId="9">Oct!$A$1:$N$33</definedName>
    <definedName name="_xlnm.Print_Area" localSheetId="8">Sep!$A$1:$N$33</definedName>
    <definedName name="SepSun1">DATE(CalendarYear,9,1)-WEEKDAY(DATE(CalendarYear,9,1))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7" l="1"/>
  <c r="N2" i="8"/>
  <c r="N2" i="9"/>
  <c r="N2" i="10"/>
  <c r="N2" i="11"/>
  <c r="N2" i="12"/>
  <c r="N2" i="13"/>
  <c r="N2" i="14"/>
  <c r="N2" i="15"/>
  <c r="N2" i="16"/>
  <c r="N2" i="6"/>
  <c r="E8" i="16"/>
  <c r="D8" i="16"/>
  <c r="I7" i="16"/>
  <c r="H7" i="16"/>
  <c r="G7" i="16"/>
  <c r="F7" i="16"/>
  <c r="E7" i="16"/>
  <c r="D7" i="16"/>
  <c r="I6" i="16"/>
  <c r="H6" i="16"/>
  <c r="G6" i="16"/>
  <c r="F6" i="16"/>
  <c r="E6" i="16"/>
  <c r="D6" i="16"/>
  <c r="I5" i="16"/>
  <c r="H5" i="16"/>
  <c r="G5" i="16"/>
  <c r="F5" i="16"/>
  <c r="E5" i="16"/>
  <c r="D5" i="16"/>
  <c r="I4" i="16"/>
  <c r="H4" i="16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</calcChain>
</file>

<file path=xl/sharedStrings.xml><?xml version="1.0" encoding="utf-8"?>
<sst xmlns="http://schemas.openxmlformats.org/spreadsheetml/2006/main" count="248" uniqueCount="34">
  <si>
    <t>JAN</t>
  </si>
  <si>
    <t>ASSIGNMENTS</t>
  </si>
  <si>
    <t>M</t>
  </si>
  <si>
    <t>T</t>
  </si>
  <si>
    <t>W</t>
  </si>
  <si>
    <t>F</t>
  </si>
  <si>
    <t>S</t>
  </si>
  <si>
    <t>MON</t>
  </si>
  <si>
    <t>TUES</t>
  </si>
  <si>
    <t>Math: Test</t>
  </si>
  <si>
    <t>WEEKLY SCHEDULE</t>
  </si>
  <si>
    <t>WED</t>
  </si>
  <si>
    <t>THURS</t>
  </si>
  <si>
    <t>FRI</t>
  </si>
  <si>
    <t>8:00</t>
  </si>
  <si>
    <t>10:00</t>
  </si>
  <si>
    <t>Math</t>
  </si>
  <si>
    <t>2:00</t>
  </si>
  <si>
    <t>English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</si>
  <si>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</si>
  <si>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</si>
  <si>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</si>
  <si>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</si>
  <si>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</si>
  <si>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</si>
  <si>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</si>
  <si>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</si>
  <si>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</si>
  <si>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</si>
  <si>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</si>
  <si>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TUE</t>
  </si>
  <si>
    <t>THU</t>
  </si>
  <si>
    <t>Spanish</t>
  </si>
  <si>
    <t>Spanish: First paper draft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</si>
</sst>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30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  <font>
      <b/>
      <sz val="10"/>
      <color rgb="FF39B5D4"/>
      <name val="Arial"/>
      <family val="2"/>
      <scheme val="minor"/>
    </font>
    <font>
      <sz val="10.5"/>
      <color rgb="FF595959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b/>
      <sz val="17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ajor"/>
    </font>
    <font>
      <b/>
      <sz val="10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ajor"/>
    </font>
    <font>
      <sz val="12"/>
      <color theme="4" tint="-0.249977111117893"/>
      <name val="Arial"/>
      <family val="2"/>
      <scheme val="minor"/>
    </font>
    <font>
      <sz val="10.5"/>
      <color theme="1"/>
      <name val="Arial"/>
      <family val="2"/>
      <scheme val="minor"/>
    </font>
    <font>
      <sz val="10"/>
      <color rgb="FF59595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textRotation="90"/>
    </xf>
  </cellStyleXfs>
  <cellXfs count="91">
    <xf numFmtId="0" fontId="0" fillId="0" borderId="0" xfId="0"/>
    <xf numFmtId="0" fontId="0" fillId="0" borderId="0" xfId="0" applyFont="1"/>
    <xf numFmtId="0" fontId="0" fillId="0" borderId="8" xfId="0" applyFont="1" applyBorder="1"/>
    <xf numFmtId="0" fontId="0" fillId="0" borderId="15" xfId="0" applyFont="1" applyBorder="1"/>
    <xf numFmtId="0" fontId="10" fillId="2" borderId="20" xfId="0" applyFont="1" applyFill="1" applyBorder="1" applyAlignment="1">
      <alignment horizontal="left" vertical="top" indent="1"/>
    </xf>
    <xf numFmtId="0" fontId="10" fillId="2" borderId="10" xfId="0" applyFont="1" applyFill="1" applyBorder="1" applyAlignment="1">
      <alignment horizontal="left" vertical="top" indent="1"/>
    </xf>
    <xf numFmtId="49" fontId="9" fillId="2" borderId="7" xfId="0" applyNumberFormat="1" applyFont="1" applyFill="1" applyBorder="1" applyAlignment="1">
      <alignment horizontal="left" indent="1"/>
    </xf>
    <xf numFmtId="49" fontId="9" fillId="2" borderId="23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90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90"/>
    </xf>
    <xf numFmtId="164" fontId="1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0" fillId="0" borderId="39" xfId="0" applyFont="1" applyBorder="1"/>
    <xf numFmtId="0" fontId="0" fillId="0" borderId="40" xfId="0" applyFont="1" applyBorder="1"/>
    <xf numFmtId="164" fontId="15" fillId="0" borderId="13" xfId="0" applyNumberFormat="1" applyFont="1" applyFill="1" applyBorder="1" applyAlignment="1">
      <alignment horizontal="left" vertical="center" wrapText="1" indent="1"/>
    </xf>
    <xf numFmtId="0" fontId="0" fillId="0" borderId="14" xfId="0" applyFont="1" applyBorder="1"/>
    <xf numFmtId="0" fontId="19" fillId="0" borderId="0" xfId="0" applyFont="1" applyAlignment="1">
      <alignment vertical="center" wrapText="1"/>
    </xf>
    <xf numFmtId="0" fontId="17" fillId="0" borderId="6" xfId="2" applyFill="1" applyBorder="1" applyAlignment="1">
      <alignment vertical="top"/>
    </xf>
    <xf numFmtId="0" fontId="17" fillId="0" borderId="41" xfId="2" applyFill="1" applyBorder="1" applyAlignment="1">
      <alignment vertical="top"/>
    </xf>
    <xf numFmtId="0" fontId="17" fillId="0" borderId="6" xfId="2" applyFill="1" applyBorder="1" applyAlignment="1">
      <alignment vertical="center" textRotation="90"/>
    </xf>
    <xf numFmtId="0" fontId="17" fillId="0" borderId="41" xfId="2" applyFill="1" applyBorder="1" applyAlignment="1">
      <alignment vertical="center" textRotation="90"/>
    </xf>
    <xf numFmtId="0" fontId="0" fillId="0" borderId="38" xfId="0" applyFont="1" applyBorder="1"/>
    <xf numFmtId="0" fontId="24" fillId="0" borderId="0" xfId="0" applyFont="1" applyBorder="1" applyAlignment="1">
      <alignment horizontal="right" vertical="center" textRotation="90"/>
    </xf>
    <xf numFmtId="0" fontId="25" fillId="0" borderId="0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 textRotation="90"/>
    </xf>
    <xf numFmtId="164" fontId="27" fillId="0" borderId="13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6" xfId="2" applyFont="1" applyFill="1" applyBorder="1" applyAlignment="1">
      <alignment vertical="top"/>
    </xf>
    <xf numFmtId="0" fontId="19" fillId="0" borderId="0" xfId="0" applyFont="1" applyAlignment="1">
      <alignment vertical="center" wrapText="1"/>
    </xf>
    <xf numFmtId="0" fontId="23" fillId="0" borderId="6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3" fillId="0" borderId="15" xfId="4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164" fontId="13" fillId="0" borderId="4" xfId="0" applyNumberFormat="1" applyFont="1" applyFill="1" applyBorder="1" applyAlignment="1">
      <alignment horizontal="left"/>
    </xf>
    <xf numFmtId="164" fontId="13" fillId="0" borderId="19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49" fontId="9" fillId="2" borderId="9" xfId="0" applyNumberFormat="1" applyFont="1" applyFill="1" applyBorder="1" applyAlignment="1">
      <alignment horizontal="left" indent="1"/>
    </xf>
    <xf numFmtId="49" fontId="9" fillId="2" borderId="5" xfId="0" applyNumberFormat="1" applyFont="1" applyFill="1" applyBorder="1" applyAlignment="1">
      <alignment horizontal="left" indent="1"/>
    </xf>
    <xf numFmtId="0" fontId="10" fillId="2" borderId="21" xfId="0" applyFont="1" applyFill="1" applyBorder="1" applyAlignment="1">
      <alignment horizontal="left" vertical="top" indent="1"/>
    </xf>
    <xf numFmtId="0" fontId="10" fillId="2" borderId="22" xfId="0" applyFont="1" applyFill="1" applyBorder="1" applyAlignment="1">
      <alignment horizontal="left" vertical="top" indent="1"/>
    </xf>
    <xf numFmtId="0" fontId="10" fillId="2" borderId="11" xfId="0" applyFont="1" applyFill="1" applyBorder="1" applyAlignment="1">
      <alignment horizontal="left" vertical="top" indent="1"/>
    </xf>
    <xf numFmtId="0" fontId="10" fillId="2" borderId="12" xfId="0" applyFont="1" applyFill="1" applyBorder="1" applyAlignment="1">
      <alignment horizontal="left" vertical="top" indent="1"/>
    </xf>
    <xf numFmtId="49" fontId="11" fillId="2" borderId="9" xfId="0" applyNumberFormat="1" applyFont="1" applyFill="1" applyBorder="1" applyAlignment="1">
      <alignment horizontal="left" indent="1"/>
    </xf>
    <xf numFmtId="49" fontId="11" fillId="2" borderId="15" xfId="0" applyNumberFormat="1" applyFont="1" applyFill="1" applyBorder="1" applyAlignment="1">
      <alignment horizontal="left" indent="1"/>
    </xf>
    <xf numFmtId="0" fontId="10" fillId="2" borderId="26" xfId="0" applyFont="1" applyFill="1" applyBorder="1" applyAlignment="1">
      <alignment horizontal="left" vertical="top" indent="1"/>
    </xf>
    <xf numFmtId="49" fontId="9" fillId="2" borderId="9" xfId="0" applyNumberFormat="1" applyFont="1" applyFill="1" applyBorder="1" applyAlignment="1">
      <alignment horizontal="left" vertical="center" indent="1"/>
    </xf>
    <xf numFmtId="49" fontId="9" fillId="2" borderId="15" xfId="0" applyNumberFormat="1" applyFont="1" applyFill="1" applyBorder="1" applyAlignment="1">
      <alignment horizontal="left" vertical="center" indent="1"/>
    </xf>
    <xf numFmtId="164" fontId="10" fillId="2" borderId="11" xfId="0" applyNumberFormat="1" applyFont="1" applyFill="1" applyBorder="1" applyAlignment="1">
      <alignment horizontal="left" vertical="top" indent="1"/>
    </xf>
    <xf numFmtId="164" fontId="10" fillId="2" borderId="14" xfId="0" applyNumberFormat="1" applyFont="1" applyFill="1" applyBorder="1" applyAlignment="1">
      <alignment horizontal="left" vertical="top" indent="1"/>
    </xf>
    <xf numFmtId="164" fontId="10" fillId="2" borderId="21" xfId="0" applyNumberFormat="1" applyFont="1" applyFill="1" applyBorder="1" applyAlignment="1">
      <alignment horizontal="left" vertical="top" indent="1"/>
    </xf>
    <xf numFmtId="164" fontId="10" fillId="2" borderId="26" xfId="0" applyNumberFormat="1" applyFont="1" applyFill="1" applyBorder="1" applyAlignment="1">
      <alignment horizontal="left" vertical="top" indent="1"/>
    </xf>
    <xf numFmtId="49" fontId="9" fillId="2" borderId="15" xfId="0" applyNumberFormat="1" applyFont="1" applyFill="1" applyBorder="1" applyAlignment="1">
      <alignment horizontal="left" indent="1"/>
    </xf>
    <xf numFmtId="0" fontId="11" fillId="2" borderId="21" xfId="0" applyFont="1" applyFill="1" applyBorder="1" applyAlignment="1">
      <alignment horizontal="left" vertical="top" indent="1"/>
    </xf>
    <xf numFmtId="0" fontId="11" fillId="2" borderId="26" xfId="0" applyFont="1" applyFill="1" applyBorder="1" applyAlignment="1">
      <alignment horizontal="left" vertical="top" indent="1"/>
    </xf>
    <xf numFmtId="49" fontId="9" fillId="2" borderId="24" xfId="0" applyNumberFormat="1" applyFont="1" applyFill="1" applyBorder="1" applyAlignment="1">
      <alignment horizontal="left" indent="1"/>
    </xf>
    <xf numFmtId="49" fontId="9" fillId="2" borderId="25" xfId="0" applyNumberFormat="1" applyFont="1" applyFill="1" applyBorder="1" applyAlignment="1">
      <alignment horizontal="left" indent="1"/>
    </xf>
    <xf numFmtId="49" fontId="9" fillId="2" borderId="27" xfId="0" applyNumberFormat="1" applyFont="1" applyFill="1" applyBorder="1" applyAlignment="1">
      <alignment horizontal="left" indent="1"/>
    </xf>
    <xf numFmtId="0" fontId="23" fillId="0" borderId="35" xfId="5" applyFont="1" applyBorder="1" applyAlignment="1">
      <alignment vertical="top"/>
    </xf>
    <xf numFmtId="0" fontId="23" fillId="0" borderId="28" xfId="5" applyFont="1" applyBorder="1" applyAlignment="1">
      <alignment vertical="top"/>
    </xf>
    <xf numFmtId="0" fontId="8" fillId="3" borderId="9" xfId="0" applyFont="1" applyFill="1" applyBorder="1" applyAlignment="1">
      <alignment horizontal="left" indent="1"/>
    </xf>
    <xf numFmtId="0" fontId="8" fillId="3" borderId="15" xfId="0" applyFont="1" applyFill="1" applyBorder="1" applyAlignment="1">
      <alignment horizontal="left" indent="1"/>
    </xf>
    <xf numFmtId="0" fontId="8" fillId="3" borderId="5" xfId="0" applyFont="1" applyFill="1" applyBorder="1" applyAlignment="1">
      <alignment horizontal="left" indent="1"/>
    </xf>
    <xf numFmtId="0" fontId="22" fillId="0" borderId="32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3" fillId="0" borderId="32" xfId="5" applyFont="1" applyBorder="1" applyAlignment="1">
      <alignment vertical="top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22" fillId="0" borderId="34" xfId="3" applyFont="1" applyFill="1" applyBorder="1" applyAlignment="1">
      <alignment horizontal="center" vertical="center"/>
    </xf>
    <xf numFmtId="0" fontId="22" fillId="0" borderId="31" xfId="3" applyFont="1" applyFill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17" fillId="0" borderId="6" xfId="2" applyFill="1" applyBorder="1" applyAlignment="1">
      <alignment vertical="top"/>
    </xf>
    <xf numFmtId="0" fontId="29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77"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 xr9:uid="{00000000-0011-0000-FFFF-FFFF00000000}">
      <tableStyleElement type="wholeTable" dxfId="76"/>
      <tableStyleElement type="headerRow" dxfId="75"/>
      <tableStyleElement type="totalRow" dxfId="74"/>
      <tableStyleElement type="firstColumn" dxfId="73"/>
      <tableStyleElement type="lastColumn" dxfId="72"/>
      <tableStyleElement type="firstRowStripe" dxfId="71"/>
      <tableStyleElement type="firstColumnStripe" dxfId="70"/>
    </tableStyle>
    <tableStyle name="TableStyleLight9 2" pivot="0" count="4" xr9:uid="{00000000-0011-0000-FFFF-FFFF01000000}">
      <tableStyleElement type="wholeTable" dxfId="69"/>
      <tableStyleElement type="headerRow" dxfId="68"/>
      <tableStyleElement type="totalRow" dxfId="67"/>
      <tableStyleElement type="firstColumn" dxfId="66"/>
    </tableStyle>
  </tableStyles>
  <colors>
    <mruColors>
      <color rgb="FF595959"/>
      <color rgb="FFAB09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AO33"/>
  <sheetViews>
    <sheetView showGridLines="0" tabSelected="1" view="pageLayout" zoomScale="80" zoomScalePageLayoutView="80" workbookViewId="0">
      <selection activeCell="M4" sqref="M4:N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16" width="30.85546875" customWidth="1"/>
    <col min="17" max="22" width="8.85546875" customWidth="1"/>
    <col min="42" max="16384" width="8.7109375" style="1"/>
  </cols>
  <sheetData>
    <row r="1" spans="1:17" ht="11.25" customHeight="1" x14ac:dyDescent="0.2"/>
    <row r="2" spans="1:17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/>
      <c r="M2" s="77"/>
      <c r="N2" s="83">
        <v>2024</v>
      </c>
      <c r="P2" s="38"/>
      <c r="Q2" s="22"/>
    </row>
    <row r="3" spans="1:17" ht="21" customHeight="1" x14ac:dyDescent="0.2">
      <c r="A3" s="2"/>
      <c r="B3" s="37" t="s">
        <v>0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4"/>
      <c r="P3" s="38"/>
      <c r="Q3" s="22"/>
    </row>
    <row r="4" spans="1:17" ht="18" customHeight="1" x14ac:dyDescent="0.2">
      <c r="A4" s="2"/>
      <c r="B4" s="37"/>
      <c r="C4" s="88"/>
      <c r="D4" s="36">
        <v>1</v>
      </c>
      <c r="E4" s="36">
        <v>2</v>
      </c>
      <c r="F4" s="36">
        <v>3</v>
      </c>
      <c r="G4" s="36">
        <v>4</v>
      </c>
      <c r="H4" s="36">
        <v>5</v>
      </c>
      <c r="I4" s="36">
        <v>6</v>
      </c>
      <c r="J4" s="3"/>
      <c r="K4" s="80" t="s">
        <v>7</v>
      </c>
      <c r="L4" s="13">
        <v>7</v>
      </c>
      <c r="M4" s="81" t="s">
        <v>33</v>
      </c>
      <c r="N4" s="82"/>
      <c r="P4" s="22"/>
      <c r="Q4" s="22"/>
    </row>
    <row r="5" spans="1:17" ht="18" customHeight="1" x14ac:dyDescent="0.2">
      <c r="A5" s="2"/>
      <c r="B5" s="23"/>
      <c r="C5" s="36">
        <v>7</v>
      </c>
      <c r="D5" s="36">
        <v>8</v>
      </c>
      <c r="E5" s="36">
        <v>9</v>
      </c>
      <c r="F5" s="36">
        <v>10</v>
      </c>
      <c r="G5" s="36">
        <v>11</v>
      </c>
      <c r="H5" s="36">
        <v>12</v>
      </c>
      <c r="I5" s="36">
        <v>13</v>
      </c>
      <c r="J5" s="3"/>
      <c r="K5" s="72"/>
      <c r="L5" s="14"/>
      <c r="M5" s="42"/>
      <c r="N5" s="43"/>
      <c r="P5" s="22"/>
      <c r="Q5" s="22"/>
    </row>
    <row r="6" spans="1:17" ht="18" customHeight="1" x14ac:dyDescent="0.2">
      <c r="A6" s="2"/>
      <c r="B6" s="23"/>
      <c r="C6" s="35">
        <v>14</v>
      </c>
      <c r="D6" s="36">
        <v>15</v>
      </c>
      <c r="E6" s="36">
        <v>16</v>
      </c>
      <c r="F6" s="36">
        <v>17</v>
      </c>
      <c r="G6" s="36">
        <v>18</v>
      </c>
      <c r="H6" s="36">
        <v>19</v>
      </c>
      <c r="I6" s="36">
        <v>20</v>
      </c>
      <c r="J6" s="3"/>
      <c r="K6" s="72"/>
      <c r="L6" s="14"/>
      <c r="M6" s="42"/>
      <c r="N6" s="43"/>
    </row>
    <row r="7" spans="1:17" ht="18" customHeight="1" x14ac:dyDescent="0.2">
      <c r="A7" s="2"/>
      <c r="B7" s="23"/>
      <c r="C7" s="35">
        <v>21</v>
      </c>
      <c r="D7" s="36">
        <v>22</v>
      </c>
      <c r="E7" s="36">
        <v>23</v>
      </c>
      <c r="F7" s="36">
        <v>24</v>
      </c>
      <c r="G7" s="36">
        <v>25</v>
      </c>
      <c r="H7" s="36">
        <v>26</v>
      </c>
      <c r="I7" s="36">
        <v>27</v>
      </c>
      <c r="J7" s="3"/>
      <c r="K7" s="28"/>
      <c r="L7" s="14"/>
      <c r="M7" s="42"/>
      <c r="N7" s="43"/>
    </row>
    <row r="8" spans="1:17" ht="18.75" customHeight="1" x14ac:dyDescent="0.2">
      <c r="A8" s="2"/>
      <c r="B8" s="23"/>
      <c r="C8" s="35">
        <v>28</v>
      </c>
      <c r="D8" s="36">
        <v>29</v>
      </c>
      <c r="E8" s="36">
        <v>30</v>
      </c>
      <c r="F8" s="36">
        <v>31</v>
      </c>
      <c r="G8" s="36"/>
      <c r="H8" s="36"/>
      <c r="I8" s="36"/>
      <c r="J8" s="3"/>
      <c r="K8" s="28"/>
      <c r="L8" s="14"/>
      <c r="M8" s="42"/>
      <c r="N8" s="43"/>
    </row>
    <row r="9" spans="1:17" ht="18" customHeight="1" x14ac:dyDescent="0.2">
      <c r="A9" s="2"/>
      <c r="B9" s="23"/>
      <c r="J9" s="3"/>
      <c r="K9" s="29"/>
      <c r="L9" s="15"/>
      <c r="M9" s="46"/>
      <c r="N9" s="47"/>
    </row>
    <row r="10" spans="1:17" ht="18" customHeight="1" x14ac:dyDescent="0.2">
      <c r="A10" s="2"/>
      <c r="B10" s="24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>
        <v>22</v>
      </c>
      <c r="M10" s="48" t="s">
        <v>9</v>
      </c>
      <c r="N10" s="49"/>
    </row>
    <row r="11" spans="1:17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7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7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7" ht="18" customHeight="1" x14ac:dyDescent="0.2">
      <c r="B14" s="6" t="s">
        <v>14</v>
      </c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7" ht="18" customHeight="1" x14ac:dyDescent="0.2">
      <c r="B15" s="4" t="s">
        <v>32</v>
      </c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7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 t="s">
        <v>15</v>
      </c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 t="s">
        <v>16</v>
      </c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 t="s">
        <v>17</v>
      </c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 t="s">
        <v>18</v>
      </c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32"/>
      <c r="L33" s="17"/>
      <c r="M33" s="44"/>
      <c r="N33" s="45"/>
    </row>
  </sheetData>
  <mergeCells count="124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3:B4"/>
    <mergeCell ref="P2:P3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</mergeCells>
  <phoneticPr fontId="2" type="noConversion"/>
  <conditionalFormatting sqref="D4:I4">
    <cfRule type="expression" dxfId="65" priority="8" stopIfTrue="1">
      <formula>DAY(D4)&gt;8</formula>
    </cfRule>
  </conditionalFormatting>
  <conditionalFormatting sqref="D7:I8 C10:I10">
    <cfRule type="expression" dxfId="64" priority="7" stopIfTrue="1">
      <formula>AND(DAY(C7)&gt;=1,DAY(C7)&lt;=15)</formula>
    </cfRule>
  </conditionalFormatting>
  <conditionalFormatting sqref="D4:I8">
    <cfRule type="expression" dxfId="63" priority="19">
      <formula>VLOOKUP(DAY(D4),AssignmentDays,1,FALSE)=DAY(D4)</formula>
    </cfRule>
  </conditionalFormatting>
  <conditionalFormatting sqref="B14:J33">
    <cfRule type="expression" dxfId="62" priority="5">
      <formula>B14&lt;&gt;""</formula>
    </cfRule>
  </conditionalFormatting>
  <conditionalFormatting sqref="C5">
    <cfRule type="expression" dxfId="61" priority="2" stopIfTrue="1">
      <formula>AND(DAY(C5)&gt;=1,DAY(C5)&lt;=15)</formula>
    </cfRule>
  </conditionalFormatting>
  <conditionalFormatting sqref="C5">
    <cfRule type="expression" dxfId="60" priority="1">
      <formula>VLOOKUP(DAY(C5),AssignmentDays,1,FALSE)=DAY(C5)</formula>
    </cfRule>
  </conditionalFormatting>
  <dataValidations disablePrompts="1" count="1">
    <dataValidation allowBlank="1" showInputMessage="1" showErrorMessage="1" errorTitle="Invalid Year" error="Enter a year from 1900 to 9999, or use the scroll bar to find a year." sqref="N2" xr:uid="{00000000-0002-0000-0000-000000000000}"/>
  </dataValidations>
  <printOptions horizontalCentered="1" verticalCentered="1"/>
  <pageMargins left="0.5" right="0.5" top="0.5" bottom="0.5" header="0.3" footer="0.3"/>
  <pageSetup scale="74" orientation="landscape" r:id="rId1"/>
  <headerFooter>
    <oddFooter>&amp;RTemplate © calendarlabs.com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/>
    <pageSetUpPr fitToPage="1"/>
  </sheetPr>
  <dimension ref="A1:AO33"/>
  <sheetViews>
    <sheetView showGridLines="0" view="pageLayout" topLeftCell="A7" zoomScale="84" zoomScalePageLayoutView="84" workbookViewId="0">
      <selection activeCell="C6" sqref="C6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27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35"/>
      <c r="D4" s="35"/>
      <c r="E4" s="90">
        <v>1</v>
      </c>
      <c r="F4" s="90">
        <v>2</v>
      </c>
      <c r="G4" s="90">
        <v>3</v>
      </c>
      <c r="H4" s="90">
        <v>4</v>
      </c>
      <c r="I4" s="90">
        <v>5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35">
        <v>6</v>
      </c>
      <c r="D5" s="35">
        <v>7</v>
      </c>
      <c r="E5" s="90">
        <v>8</v>
      </c>
      <c r="F5" s="90">
        <v>9</v>
      </c>
      <c r="G5" s="90">
        <v>10</v>
      </c>
      <c r="H5" s="90">
        <v>11</v>
      </c>
      <c r="I5" s="90">
        <v>12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35">
        <v>13</v>
      </c>
      <c r="D6" s="35">
        <v>14</v>
      </c>
      <c r="E6" s="90">
        <v>15</v>
      </c>
      <c r="F6" s="90">
        <v>16</v>
      </c>
      <c r="G6" s="90">
        <v>17</v>
      </c>
      <c r="H6" s="90">
        <v>18</v>
      </c>
      <c r="I6" s="90">
        <v>19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35">
        <v>20</v>
      </c>
      <c r="D7" s="35">
        <v>21</v>
      </c>
      <c r="E7" s="90">
        <v>22</v>
      </c>
      <c r="F7" s="90">
        <v>23</v>
      </c>
      <c r="G7" s="90">
        <v>24</v>
      </c>
      <c r="H7" s="90">
        <v>25</v>
      </c>
      <c r="I7" s="90">
        <v>26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35">
        <v>27</v>
      </c>
      <c r="D8" s="35">
        <v>28</v>
      </c>
      <c r="E8" s="90">
        <v>29</v>
      </c>
      <c r="F8" s="90">
        <v>30</v>
      </c>
      <c r="G8" s="90">
        <v>31</v>
      </c>
      <c r="H8" s="90"/>
      <c r="I8" s="90"/>
      <c r="J8" s="3"/>
      <c r="K8" s="28"/>
      <c r="L8" s="14"/>
      <c r="M8" s="42"/>
      <c r="N8" s="43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E4:I4">
    <cfRule type="expression" dxfId="12" priority="3" stopIfTrue="1">
      <formula>DAY(E4)&gt;8</formula>
    </cfRule>
  </conditionalFormatting>
  <conditionalFormatting sqref="E8:I8 C9:I10">
    <cfRule type="expression" dxfId="11" priority="2" stopIfTrue="1">
      <formula>AND(DAY(C8)&gt;=1,DAY(C8)&lt;=15)</formula>
    </cfRule>
  </conditionalFormatting>
  <conditionalFormatting sqref="E4:I8 C9:I9">
    <cfRule type="expression" dxfId="10" priority="4">
      <formula>VLOOKUP(DAY(C4),AssignmentDays,1,FALSE)=DAY(C4)</formula>
    </cfRule>
  </conditionalFormatting>
  <conditionalFormatting sqref="B14:J33">
    <cfRule type="expression" dxfId="9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/>
    <pageSetUpPr fitToPage="1"/>
  </sheetPr>
  <dimension ref="A1:AO33"/>
  <sheetViews>
    <sheetView showGridLines="0" view="pageLayout" topLeftCell="A7" zoomScale="84" zoomScalePageLayoutView="84" workbookViewId="0">
      <selection activeCell="M34" sqref="M34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28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90"/>
      <c r="D4" s="90"/>
      <c r="E4" s="90"/>
      <c r="F4" s="90"/>
      <c r="G4" s="90"/>
      <c r="H4" s="90">
        <f>IF(DAY(NovSun1)=1,NovSun1-1,NovSun1+6)</f>
        <v>45597</v>
      </c>
      <c r="I4" s="90">
        <f>IF(DAY(NovSun1)=1,NovSun1,NovSun1+7)</f>
        <v>45598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90">
        <f>IF(DAY(NovSun1)=1,NovSun1+1,NovSun1+8)</f>
        <v>45599</v>
      </c>
      <c r="D5" s="90">
        <f>IF(DAY(NovSun1)=1,NovSun1+2,NovSun1+9)</f>
        <v>45600</v>
      </c>
      <c r="E5" s="90">
        <f>IF(DAY(NovSun1)=1,NovSun1+3,NovSun1+10)</f>
        <v>45601</v>
      </c>
      <c r="F5" s="90">
        <f>IF(DAY(NovSun1)=1,NovSun1+4,NovSun1+11)</f>
        <v>45602</v>
      </c>
      <c r="G5" s="90">
        <f>IF(DAY(NovSun1)=1,NovSun1+5,NovSun1+12)</f>
        <v>45603</v>
      </c>
      <c r="H5" s="90">
        <f>IF(DAY(NovSun1)=1,NovSun1+6,NovSun1+13)</f>
        <v>45604</v>
      </c>
      <c r="I5" s="90">
        <f>IF(DAY(NovSun1)=1,NovSun1+7,NovSun1+14)</f>
        <v>45605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90">
        <f>IF(DAY(NovSun1)=1,NovSun1+8,NovSun1+15)</f>
        <v>45606</v>
      </c>
      <c r="D6" s="90">
        <f>IF(DAY(NovSun1)=1,NovSun1+9,NovSun1+16)</f>
        <v>45607</v>
      </c>
      <c r="E6" s="90">
        <f>IF(DAY(NovSun1)=1,NovSun1+10,NovSun1+17)</f>
        <v>45608</v>
      </c>
      <c r="F6" s="90">
        <f>IF(DAY(NovSun1)=1,NovSun1+11,NovSun1+18)</f>
        <v>45609</v>
      </c>
      <c r="G6" s="90">
        <f>IF(DAY(NovSun1)=1,NovSun1+12,NovSun1+19)</f>
        <v>45610</v>
      </c>
      <c r="H6" s="90">
        <f>IF(DAY(NovSun1)=1,NovSun1+13,NovSun1+20)</f>
        <v>45611</v>
      </c>
      <c r="I6" s="90">
        <f>IF(DAY(NovSun1)=1,NovSun1+14,NovSun1+21)</f>
        <v>45612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90">
        <f>IF(DAY(NovSun1)=1,NovSun1+15,NovSun1+22)</f>
        <v>45613</v>
      </c>
      <c r="D7" s="90">
        <f>IF(DAY(NovSun1)=1,NovSun1+16,NovSun1+23)</f>
        <v>45614</v>
      </c>
      <c r="E7" s="90">
        <f>IF(DAY(NovSun1)=1,NovSun1+17,NovSun1+24)</f>
        <v>45615</v>
      </c>
      <c r="F7" s="90">
        <f>IF(DAY(NovSun1)=1,NovSun1+18,NovSun1+25)</f>
        <v>45616</v>
      </c>
      <c r="G7" s="90">
        <f>IF(DAY(NovSun1)=1,NovSun1+19,NovSun1+26)</f>
        <v>45617</v>
      </c>
      <c r="H7" s="90">
        <f>IF(DAY(NovSun1)=1,NovSun1+20,NovSun1+27)</f>
        <v>45618</v>
      </c>
      <c r="I7" s="90">
        <f>IF(DAY(NovSun1)=1,NovSun1+21,NovSun1+28)</f>
        <v>45619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90">
        <f>IF(DAY(NovSun1)=1,NovSun1+22,NovSun1+29)</f>
        <v>45620</v>
      </c>
      <c r="D8" s="90">
        <f>IF(DAY(NovSun1)=1,NovSun1+23,NovSun1+30)</f>
        <v>45621</v>
      </c>
      <c r="E8" s="90">
        <f>IF(DAY(NovSun1)=1,NovSun1+24,NovSun1+31)</f>
        <v>45622</v>
      </c>
      <c r="F8" s="90">
        <v>27</v>
      </c>
      <c r="G8" s="90">
        <v>28</v>
      </c>
      <c r="H8" s="90">
        <v>29</v>
      </c>
      <c r="I8" s="90">
        <v>30</v>
      </c>
      <c r="J8" s="3"/>
      <c r="K8" s="28"/>
      <c r="L8" s="14"/>
      <c r="M8" s="42"/>
      <c r="N8" s="43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8" priority="3" stopIfTrue="1">
      <formula>DAY(C4)&gt;8</formula>
    </cfRule>
  </conditionalFormatting>
  <conditionalFormatting sqref="C8:I10">
    <cfRule type="expression" dxfId="7" priority="2" stopIfTrue="1">
      <formula>AND(DAY(C8)&gt;=1,DAY(C8)&lt;=15)</formula>
    </cfRule>
  </conditionalFormatting>
  <conditionalFormatting sqref="C4:I9">
    <cfRule type="expression" dxfId="6" priority="4">
      <formula>VLOOKUP(DAY(C4),AssignmentDays,1,FALSE)=DAY(C4)</formula>
    </cfRule>
  </conditionalFormatting>
  <conditionalFormatting sqref="B14:J33">
    <cfRule type="expression" dxfId="5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/>
    <pageSetUpPr fitToPage="1"/>
  </sheetPr>
  <dimension ref="A1:AO33"/>
  <sheetViews>
    <sheetView showGridLines="0" view="pageLayout" zoomScale="84" zoomScalePageLayoutView="84" workbookViewId="0">
      <selection activeCell="M9" sqref="M9:N9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29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35">
        <v>1</v>
      </c>
      <c r="D4" s="90">
        <v>2</v>
      </c>
      <c r="E4" s="90">
        <v>3</v>
      </c>
      <c r="F4" s="90">
        <v>4</v>
      </c>
      <c r="G4" s="90">
        <v>5</v>
      </c>
      <c r="H4" s="90">
        <f>IF(DAY(DecSun1)=1,DecSun1-1,DecSun1+6)</f>
        <v>45632</v>
      </c>
      <c r="I4" s="90">
        <f>IF(DAY(DecSun1)=1,DecSun1,DecSun1+7)</f>
        <v>45633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90">
        <v>8</v>
      </c>
      <c r="D5" s="90">
        <f>IF(DAY(DecSun1)=1,DecSun1+2,DecSun1+9)</f>
        <v>45635</v>
      </c>
      <c r="E5" s="90">
        <f>IF(DAY(DecSun1)=1,DecSun1+3,DecSun1+10)</f>
        <v>45636</v>
      </c>
      <c r="F5" s="90">
        <f>IF(DAY(DecSun1)=1,DecSun1+4,DecSun1+11)</f>
        <v>45637</v>
      </c>
      <c r="G5" s="90">
        <f>IF(DAY(DecSun1)=1,DecSun1+5,DecSun1+12)</f>
        <v>45638</v>
      </c>
      <c r="H5" s="90">
        <f>IF(DAY(DecSun1)=1,DecSun1+6,DecSun1+13)</f>
        <v>45639</v>
      </c>
      <c r="I5" s="90">
        <f>IF(DAY(DecSun1)=1,DecSun1+7,DecSun1+14)</f>
        <v>45640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90">
        <v>15</v>
      </c>
      <c r="D6" s="90">
        <f>IF(DAY(DecSun1)=1,DecSun1+9,DecSun1+16)</f>
        <v>45642</v>
      </c>
      <c r="E6" s="90">
        <f>IF(DAY(DecSun1)=1,DecSun1+10,DecSun1+17)</f>
        <v>45643</v>
      </c>
      <c r="F6" s="90">
        <f>IF(DAY(DecSun1)=1,DecSun1+11,DecSun1+18)</f>
        <v>45644</v>
      </c>
      <c r="G6" s="90">
        <f>IF(DAY(DecSun1)=1,DecSun1+12,DecSun1+19)</f>
        <v>45645</v>
      </c>
      <c r="H6" s="90">
        <f>IF(DAY(DecSun1)=1,DecSun1+13,DecSun1+20)</f>
        <v>45646</v>
      </c>
      <c r="I6" s="90">
        <f>IF(DAY(DecSun1)=1,DecSun1+14,DecSun1+21)</f>
        <v>45647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90">
        <v>22</v>
      </c>
      <c r="D7" s="90">
        <f>IF(DAY(DecSun1)=1,DecSun1+16,DecSun1+23)</f>
        <v>45649</v>
      </c>
      <c r="E7" s="90">
        <f>IF(DAY(DecSun1)=1,DecSun1+17,DecSun1+24)</f>
        <v>45650</v>
      </c>
      <c r="F7" s="90">
        <f>IF(DAY(DecSun1)=1,DecSun1+18,DecSun1+25)</f>
        <v>45651</v>
      </c>
      <c r="G7" s="90">
        <f>IF(DAY(DecSun1)=1,DecSun1+19,DecSun1+26)</f>
        <v>45652</v>
      </c>
      <c r="H7" s="90">
        <f>IF(DAY(DecSun1)=1,DecSun1+20,DecSun1+27)</f>
        <v>45653</v>
      </c>
      <c r="I7" s="90">
        <f>IF(DAY(DecSun1)=1,DecSun1+21,DecSun1+28)</f>
        <v>45654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90">
        <v>29</v>
      </c>
      <c r="D8" s="90">
        <f>IF(DAY(DecSun1)=1,DecSun1+23,DecSun1+30)</f>
        <v>45656</v>
      </c>
      <c r="E8" s="90">
        <f>IF(DAY(DecSun1)=1,DecSun1+24,DecSun1+31)</f>
        <v>45657</v>
      </c>
      <c r="F8" s="90"/>
      <c r="G8" s="90"/>
      <c r="H8" s="90"/>
      <c r="I8" s="90"/>
      <c r="J8" s="3"/>
      <c r="K8" s="28"/>
      <c r="L8" s="14"/>
      <c r="M8" s="42"/>
      <c r="N8" s="43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3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H4">
    <cfRule type="expression" dxfId="4" priority="4" stopIfTrue="1">
      <formula>DAY(D4)&gt;8</formula>
    </cfRule>
  </conditionalFormatting>
  <conditionalFormatting sqref="D8:I8 C9:I10">
    <cfRule type="expression" dxfId="3" priority="3" stopIfTrue="1">
      <formula>AND(DAY(C8)&gt;=1,DAY(C8)&lt;=15)</formula>
    </cfRule>
  </conditionalFormatting>
  <conditionalFormatting sqref="D4:I8 C9:I9 C5:C9">
    <cfRule type="expression" dxfId="2" priority="5">
      <formula>VLOOKUP(DAY(C4),AssignmentDays,1,FALSE)=DAY(C4)</formula>
    </cfRule>
  </conditionalFormatting>
  <conditionalFormatting sqref="B14:J33">
    <cfRule type="expression" dxfId="1" priority="2">
      <formula>B14&lt;&gt;""</formula>
    </cfRule>
  </conditionalFormatting>
  <conditionalFormatting sqref="C7">
    <cfRule type="expression" dxfId="0" priority="1" stopIfTrue="1">
      <formula>AND(DAY(C7)&gt;=1,DAY(C7)&lt;=15)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fitToPage="1"/>
  </sheetPr>
  <dimension ref="A1:AO33"/>
  <sheetViews>
    <sheetView showGridLines="0" view="pageLayout" zoomScale="84" zoomScalePageLayoutView="84" workbookViewId="0">
      <selection activeCell="K2" sqref="K2:M3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19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89"/>
      <c r="D4" s="90"/>
      <c r="E4" s="90"/>
      <c r="F4" s="90"/>
      <c r="G4" s="90">
        <v>1</v>
      </c>
      <c r="H4" s="90">
        <v>2</v>
      </c>
      <c r="I4" s="90">
        <v>3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35">
        <v>4</v>
      </c>
      <c r="D5" s="90">
        <v>5</v>
      </c>
      <c r="E5" s="90">
        <v>6</v>
      </c>
      <c r="F5" s="90">
        <v>7</v>
      </c>
      <c r="G5" s="90">
        <v>8</v>
      </c>
      <c r="H5" s="90">
        <v>9</v>
      </c>
      <c r="I5" s="90">
        <v>10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35">
        <v>11</v>
      </c>
      <c r="D6" s="90">
        <v>12</v>
      </c>
      <c r="E6" s="90">
        <v>13</v>
      </c>
      <c r="F6" s="90">
        <v>14</v>
      </c>
      <c r="G6" s="90">
        <v>15</v>
      </c>
      <c r="H6" s="90">
        <v>16</v>
      </c>
      <c r="I6" s="90">
        <v>17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35">
        <v>18</v>
      </c>
      <c r="D7" s="90">
        <v>19</v>
      </c>
      <c r="E7" s="90">
        <v>20</v>
      </c>
      <c r="F7" s="90">
        <v>21</v>
      </c>
      <c r="G7" s="90">
        <v>22</v>
      </c>
      <c r="H7" s="90">
        <v>23</v>
      </c>
      <c r="I7" s="90">
        <v>24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35">
        <v>25</v>
      </c>
      <c r="D8" s="90">
        <v>26</v>
      </c>
      <c r="E8" s="90">
        <v>27</v>
      </c>
      <c r="F8" s="90">
        <v>28</v>
      </c>
      <c r="G8" s="90">
        <v>29</v>
      </c>
      <c r="H8" s="90"/>
      <c r="I8" s="90"/>
      <c r="J8" s="3"/>
      <c r="K8" s="28"/>
      <c r="L8" s="14"/>
      <c r="M8" s="42"/>
      <c r="N8" s="43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3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:I4">
    <cfRule type="expression" dxfId="59" priority="3" stopIfTrue="1">
      <formula>DAY(D4)&gt;8</formula>
    </cfRule>
  </conditionalFormatting>
  <conditionalFormatting sqref="D8:I8 C9:I10">
    <cfRule type="expression" dxfId="58" priority="2" stopIfTrue="1">
      <formula>AND(DAY(C8)&gt;=1,DAY(C8)&lt;=15)</formula>
    </cfRule>
  </conditionalFormatting>
  <conditionalFormatting sqref="D4:I8 C9:I9">
    <cfRule type="expression" dxfId="57" priority="4">
      <formula>VLOOKUP(DAY(C4),AssignmentDays,1,FALSE)=DAY(C4)</formula>
    </cfRule>
  </conditionalFormatting>
  <conditionalFormatting sqref="B14:J33">
    <cfRule type="expression" dxfId="56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  <pageSetUpPr fitToPage="1"/>
  </sheetPr>
  <dimension ref="A1:AO33"/>
  <sheetViews>
    <sheetView showGridLines="0" view="pageLayout" topLeftCell="A4" zoomScale="84" zoomScalePageLayoutView="84" workbookViewId="0">
      <selection activeCell="D8" sqref="D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20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89"/>
      <c r="D4" s="89"/>
      <c r="E4" s="8"/>
      <c r="F4" s="8"/>
      <c r="G4" s="8"/>
      <c r="H4" s="8">
        <v>1</v>
      </c>
      <c r="I4" s="8">
        <v>2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35">
        <v>3</v>
      </c>
      <c r="D5" s="35">
        <v>4</v>
      </c>
      <c r="E5" s="90">
        <v>5</v>
      </c>
      <c r="F5" s="90">
        <v>6</v>
      </c>
      <c r="G5" s="8">
        <v>7</v>
      </c>
      <c r="H5" s="90">
        <v>8</v>
      </c>
      <c r="I5" s="90">
        <v>9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35">
        <v>10</v>
      </c>
      <c r="D6" s="35">
        <v>11</v>
      </c>
      <c r="E6" s="90">
        <v>12</v>
      </c>
      <c r="F6" s="90">
        <v>13</v>
      </c>
      <c r="G6" s="90">
        <v>14</v>
      </c>
      <c r="H6" s="90">
        <v>15</v>
      </c>
      <c r="I6" s="90">
        <v>16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35">
        <v>17</v>
      </c>
      <c r="D7" s="35">
        <v>18</v>
      </c>
      <c r="E7" s="90">
        <v>19</v>
      </c>
      <c r="F7" s="90">
        <v>20</v>
      </c>
      <c r="G7" s="90">
        <v>21</v>
      </c>
      <c r="H7" s="90">
        <v>22</v>
      </c>
      <c r="I7" s="90">
        <v>23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35">
        <v>24</v>
      </c>
      <c r="D8" s="35">
        <v>25</v>
      </c>
      <c r="E8" s="90">
        <v>26</v>
      </c>
      <c r="F8" s="90">
        <v>27</v>
      </c>
      <c r="G8" s="90">
        <v>28</v>
      </c>
      <c r="H8" s="90">
        <v>29</v>
      </c>
      <c r="I8" s="90">
        <v>30</v>
      </c>
      <c r="J8" s="3"/>
      <c r="K8" s="28"/>
      <c r="L8" s="14"/>
      <c r="M8" s="42"/>
      <c r="N8" s="43"/>
    </row>
    <row r="9" spans="1:14" ht="18" customHeight="1" x14ac:dyDescent="0.2">
      <c r="A9" s="2"/>
      <c r="B9" s="25"/>
      <c r="C9" s="90">
        <v>31</v>
      </c>
      <c r="D9" s="8"/>
      <c r="E9" s="8"/>
      <c r="F9" s="8"/>
      <c r="G9" s="8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E4:I4">
    <cfRule type="expression" dxfId="55" priority="9" stopIfTrue="1">
      <formula>DAY(E4)&gt;8</formula>
    </cfRule>
  </conditionalFormatting>
  <conditionalFormatting sqref="E8:I8 C9:I10">
    <cfRule type="expression" dxfId="54" priority="8" stopIfTrue="1">
      <formula>AND(DAY(C8)&gt;=1,DAY(C8)&lt;=15)</formula>
    </cfRule>
  </conditionalFormatting>
  <conditionalFormatting sqref="E4:I8 C9:I9">
    <cfRule type="expression" dxfId="53" priority="10">
      <formula>VLOOKUP(DAY(C4),AssignmentDays,1,FALSE)=DAY(C4)</formula>
    </cfRule>
  </conditionalFormatting>
  <conditionalFormatting sqref="B14:J33">
    <cfRule type="expression" dxfId="52" priority="7">
      <formula>B14&lt;&gt;""</formula>
    </cfRule>
  </conditionalFormatting>
  <conditionalFormatting sqref="E4:I4">
    <cfRule type="expression" dxfId="51" priority="6" stopIfTrue="1">
      <formula>DAY(E4)&gt;8</formula>
    </cfRule>
  </conditionalFormatting>
  <conditionalFormatting sqref="E8:I8">
    <cfRule type="expression" dxfId="50" priority="5" stopIfTrue="1">
      <formula>AND(DAY(E8)&gt;=1,DAY(E8)&lt;=15)</formula>
    </cfRule>
  </conditionalFormatting>
  <conditionalFormatting sqref="E4:I8">
    <cfRule type="expression" dxfId="49" priority="4">
      <formula>VLOOKUP(DAY(E4),AssignmentDays,1,FALSE)=DAY(E4)</formula>
    </cfRule>
  </conditionalFormatting>
  <conditionalFormatting sqref="E4:I4">
    <cfRule type="expression" dxfId="48" priority="3" stopIfTrue="1">
      <formula>DAY(E4)&gt;8</formula>
    </cfRule>
  </conditionalFormatting>
  <conditionalFormatting sqref="E8:I8">
    <cfRule type="expression" dxfId="47" priority="2" stopIfTrue="1">
      <formula>AND(DAY(E8)&gt;=1,DAY(E8)&lt;=15)</formula>
    </cfRule>
  </conditionalFormatting>
  <conditionalFormatting sqref="E4:I8">
    <cfRule type="expression" dxfId="46" priority="1">
      <formula>VLOOKUP(DAY(E4),AssignmentDays,1,FALSE)=DAY(E4)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/>
    <pageSetUpPr fitToPage="1"/>
  </sheetPr>
  <dimension ref="A1:AO33"/>
  <sheetViews>
    <sheetView showGridLines="0" view="pageLayout" topLeftCell="A10" zoomScale="84" zoomScalePageLayoutView="84" workbookViewId="0">
      <selection activeCell="G7" sqref="G7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21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35"/>
      <c r="D4" s="90">
        <v>1</v>
      </c>
      <c r="E4" s="90">
        <v>2</v>
      </c>
      <c r="F4" s="90">
        <v>3</v>
      </c>
      <c r="G4" s="90">
        <v>4</v>
      </c>
      <c r="H4" s="90">
        <v>5</v>
      </c>
      <c r="I4" s="90">
        <v>6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35">
        <v>7</v>
      </c>
      <c r="D5" s="35">
        <v>8</v>
      </c>
      <c r="E5" s="90">
        <v>9</v>
      </c>
      <c r="F5" s="90">
        <v>10</v>
      </c>
      <c r="G5" s="90">
        <v>11</v>
      </c>
      <c r="H5" s="90">
        <v>12</v>
      </c>
      <c r="I5" s="90">
        <v>13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35">
        <v>14</v>
      </c>
      <c r="D6" s="35">
        <v>15</v>
      </c>
      <c r="E6" s="90">
        <v>16</v>
      </c>
      <c r="F6" s="90">
        <v>17</v>
      </c>
      <c r="G6" s="90">
        <v>18</v>
      </c>
      <c r="H6" s="90">
        <v>19</v>
      </c>
      <c r="I6" s="90">
        <v>20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35">
        <v>21</v>
      </c>
      <c r="D7" s="35">
        <v>22</v>
      </c>
      <c r="E7" s="90">
        <v>23</v>
      </c>
      <c r="F7" s="90">
        <v>24</v>
      </c>
      <c r="G7" s="90">
        <v>25</v>
      </c>
      <c r="H7" s="90">
        <v>26</v>
      </c>
      <c r="I7" s="90">
        <v>27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35">
        <v>28</v>
      </c>
      <c r="D8" s="35">
        <v>29</v>
      </c>
      <c r="E8" s="90">
        <v>30</v>
      </c>
      <c r="F8" s="90"/>
      <c r="G8" s="90"/>
      <c r="H8" s="90"/>
      <c r="I8" s="90"/>
      <c r="J8" s="3"/>
      <c r="K8" s="28"/>
      <c r="L8" s="14"/>
      <c r="M8" s="42"/>
      <c r="N8" s="43"/>
    </row>
    <row r="9" spans="1:14" ht="18" customHeight="1" x14ac:dyDescent="0.2">
      <c r="A9" s="2"/>
      <c r="B9" s="25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3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">
    <cfRule type="expression" dxfId="45" priority="5" stopIfTrue="1">
      <formula>DAY(D4)&gt;8</formula>
    </cfRule>
  </conditionalFormatting>
  <conditionalFormatting sqref="F7:I7 H9:I10 C10:G10 E8:I8">
    <cfRule type="expression" dxfId="44" priority="4" stopIfTrue="1">
      <formula>AND(DAY(C7)&gt;=1,DAY(C7)&lt;=15)</formula>
    </cfRule>
  </conditionalFormatting>
  <conditionalFormatting sqref="H9:I9 E8:I8 D4 F4:I7">
    <cfRule type="expression" dxfId="43" priority="6">
      <formula>VLOOKUP(DAY(D4),AssignmentDays,1,FALSE)=DAY(D4)</formula>
    </cfRule>
  </conditionalFormatting>
  <conditionalFormatting sqref="B14:J33">
    <cfRule type="expression" dxfId="42" priority="3">
      <formula>B14&lt;&gt;""</formula>
    </cfRule>
  </conditionalFormatting>
  <conditionalFormatting sqref="E6">
    <cfRule type="expression" dxfId="41" priority="2" stopIfTrue="1">
      <formula>AND(DAY(E6)&gt;=1,DAY(E6)&lt;=15)</formula>
    </cfRule>
  </conditionalFormatting>
  <conditionalFormatting sqref="E4:E7">
    <cfRule type="expression" dxfId="40" priority="1">
      <formula>VLOOKUP(DAY(E4),AssignmentDays,1,FALSE)=DAY(E4)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/>
    <pageSetUpPr fitToPage="1"/>
  </sheetPr>
  <dimension ref="A1:AO33"/>
  <sheetViews>
    <sheetView showGridLines="0" view="pageLayout" topLeftCell="A7" zoomScale="84" zoomScalePageLayoutView="84" workbookViewId="0">
      <selection activeCell="G8" sqref="G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22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89"/>
      <c r="D4" s="89"/>
      <c r="E4" s="89"/>
      <c r="F4" s="90">
        <v>1</v>
      </c>
      <c r="G4" s="90">
        <v>2</v>
      </c>
      <c r="H4" s="90">
        <v>3</v>
      </c>
      <c r="I4" s="90">
        <v>4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35">
        <v>5</v>
      </c>
      <c r="D5" s="35">
        <v>6</v>
      </c>
      <c r="E5" s="90">
        <v>7</v>
      </c>
      <c r="F5" s="90">
        <v>8</v>
      </c>
      <c r="G5" s="90">
        <v>9</v>
      </c>
      <c r="H5" s="90">
        <v>10</v>
      </c>
      <c r="I5" s="90">
        <v>11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35">
        <v>12</v>
      </c>
      <c r="D6" s="35">
        <v>13</v>
      </c>
      <c r="E6" s="90">
        <v>14</v>
      </c>
      <c r="F6" s="90">
        <v>15</v>
      </c>
      <c r="G6" s="90">
        <v>16</v>
      </c>
      <c r="H6" s="90">
        <v>17</v>
      </c>
      <c r="I6" s="90">
        <v>18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35">
        <v>19</v>
      </c>
      <c r="D7" s="35">
        <v>20</v>
      </c>
      <c r="E7" s="90">
        <v>21</v>
      </c>
      <c r="F7" s="90">
        <v>22</v>
      </c>
      <c r="G7" s="90">
        <v>23</v>
      </c>
      <c r="H7" s="90">
        <v>24</v>
      </c>
      <c r="I7" s="90">
        <v>25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35">
        <v>26</v>
      </c>
      <c r="D8" s="35">
        <v>27</v>
      </c>
      <c r="E8" s="90">
        <v>28</v>
      </c>
      <c r="F8" s="90">
        <v>29</v>
      </c>
      <c r="G8" s="90">
        <v>30</v>
      </c>
      <c r="H8" s="90">
        <v>31</v>
      </c>
      <c r="I8" s="90"/>
      <c r="J8" s="3"/>
      <c r="K8" s="28"/>
      <c r="L8" s="14"/>
      <c r="M8" s="42"/>
      <c r="N8" s="43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F4:I4">
    <cfRule type="expression" dxfId="39" priority="4" stopIfTrue="1">
      <formula>DAY(F4)&gt;8</formula>
    </cfRule>
  </conditionalFormatting>
  <conditionalFormatting sqref="F8:I8 C9:I10">
    <cfRule type="expression" dxfId="38" priority="3" stopIfTrue="1">
      <formula>AND(DAY(C8)&gt;=1,DAY(C8)&lt;=15)</formula>
    </cfRule>
  </conditionalFormatting>
  <conditionalFormatting sqref="F4:I8 C9:I9">
    <cfRule type="expression" dxfId="37" priority="5">
      <formula>VLOOKUP(DAY(C4),AssignmentDays,1,FALSE)=DAY(C4)</formula>
    </cfRule>
  </conditionalFormatting>
  <conditionalFormatting sqref="B14:J33">
    <cfRule type="expression" dxfId="36" priority="2">
      <formula>B14&lt;&gt;""</formula>
    </cfRule>
  </conditionalFormatting>
  <conditionalFormatting sqref="E5:E8">
    <cfRule type="expression" dxfId="35" priority="1">
      <formula>VLOOKUP(DAY(E5),AssignmentDays,1,FALSE)=DAY(E5)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/>
    <pageSetUpPr fitToPage="1"/>
  </sheetPr>
  <dimension ref="A1:AO33"/>
  <sheetViews>
    <sheetView showGridLines="0" view="pageLayout" topLeftCell="A4" zoomScale="84" zoomScalePageLayoutView="84" workbookViewId="0">
      <selection activeCell="K4" sqref="K4:K6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23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89"/>
      <c r="D4" s="89"/>
      <c r="E4" s="90"/>
      <c r="F4" s="90"/>
      <c r="G4" s="90"/>
      <c r="H4" s="90"/>
      <c r="I4" s="90">
        <v>1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35">
        <v>2</v>
      </c>
      <c r="D5" s="35">
        <v>3</v>
      </c>
      <c r="E5" s="90">
        <v>4</v>
      </c>
      <c r="F5" s="90">
        <v>5</v>
      </c>
      <c r="G5" s="90">
        <v>6</v>
      </c>
      <c r="H5" s="90">
        <v>7</v>
      </c>
      <c r="I5" s="90">
        <v>8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35">
        <v>9</v>
      </c>
      <c r="D6" s="35">
        <v>10</v>
      </c>
      <c r="E6" s="35">
        <v>11</v>
      </c>
      <c r="F6" s="90">
        <v>12</v>
      </c>
      <c r="G6" s="90">
        <v>13</v>
      </c>
      <c r="H6" s="90">
        <v>14</v>
      </c>
      <c r="I6" s="90">
        <v>15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35">
        <v>16</v>
      </c>
      <c r="D7" s="35">
        <v>17</v>
      </c>
      <c r="E7" s="90">
        <v>18</v>
      </c>
      <c r="F7" s="90">
        <v>19</v>
      </c>
      <c r="G7" s="90">
        <v>20</v>
      </c>
      <c r="H7" s="90">
        <v>21</v>
      </c>
      <c r="I7" s="90">
        <v>22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35">
        <v>23</v>
      </c>
      <c r="D8" s="35">
        <v>24</v>
      </c>
      <c r="E8" s="90">
        <v>25</v>
      </c>
      <c r="F8" s="90">
        <v>26</v>
      </c>
      <c r="G8" s="90">
        <v>27</v>
      </c>
      <c r="H8" s="90">
        <v>28</v>
      </c>
      <c r="I8" s="90">
        <v>29</v>
      </c>
      <c r="J8" s="3"/>
      <c r="K8" s="28"/>
      <c r="L8" s="14"/>
      <c r="M8" s="42"/>
      <c r="N8" s="43"/>
    </row>
    <row r="9" spans="1:14" ht="18" customHeight="1" x14ac:dyDescent="0.2">
      <c r="A9" s="2"/>
      <c r="B9" s="25"/>
      <c r="C9" s="90">
        <v>30</v>
      </c>
      <c r="D9" s="90"/>
      <c r="E9" s="90"/>
      <c r="F9" s="90"/>
      <c r="G9" s="90"/>
      <c r="H9" s="90"/>
      <c r="I9" s="90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3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F4:I4">
    <cfRule type="expression" dxfId="34" priority="6" stopIfTrue="1">
      <formula>DAY(F4)&gt;8</formula>
    </cfRule>
  </conditionalFormatting>
  <conditionalFormatting sqref="F8:I8 C9:I10">
    <cfRule type="expression" dxfId="33" priority="5" stopIfTrue="1">
      <formula>AND(DAY(C8)&gt;=1,DAY(C8)&lt;=15)</formula>
    </cfRule>
  </conditionalFormatting>
  <conditionalFormatting sqref="F4:I8 C9:I9">
    <cfRule type="expression" dxfId="32" priority="7">
      <formula>VLOOKUP(DAY(C4),AssignmentDays,1,FALSE)=DAY(C4)</formula>
    </cfRule>
  </conditionalFormatting>
  <conditionalFormatting sqref="B14:J33">
    <cfRule type="expression" dxfId="31" priority="4">
      <formula>B14&lt;&gt;""</formula>
    </cfRule>
  </conditionalFormatting>
  <conditionalFormatting sqref="E4:E5 E7:E8">
    <cfRule type="expression" dxfId="29" priority="2">
      <formula>VLOOKUP(DAY(E4),AssignmentDays,1,FALSE)=DAY(E4)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/>
    <pageSetUpPr fitToPage="1"/>
  </sheetPr>
  <dimension ref="A1:AO33"/>
  <sheetViews>
    <sheetView showGridLines="0" view="pageLayout" topLeftCell="A7" zoomScale="84" zoomScalePageLayoutView="84" workbookViewId="0">
      <selection activeCell="H7" sqref="H7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24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35"/>
      <c r="D4" s="90">
        <v>1</v>
      </c>
      <c r="E4" s="90">
        <v>2</v>
      </c>
      <c r="F4" s="90">
        <v>3</v>
      </c>
      <c r="G4" s="90">
        <v>4</v>
      </c>
      <c r="H4" s="90">
        <v>5</v>
      </c>
      <c r="I4" s="90">
        <v>6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35">
        <v>7</v>
      </c>
      <c r="D5" s="35">
        <v>8</v>
      </c>
      <c r="E5" s="90">
        <v>9</v>
      </c>
      <c r="F5" s="90">
        <v>10</v>
      </c>
      <c r="G5" s="90">
        <v>11</v>
      </c>
      <c r="H5" s="90">
        <v>12</v>
      </c>
      <c r="I5" s="90">
        <v>13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35">
        <v>14</v>
      </c>
      <c r="D6" s="35">
        <v>15</v>
      </c>
      <c r="E6" s="90">
        <v>16</v>
      </c>
      <c r="F6" s="90">
        <v>17</v>
      </c>
      <c r="G6" s="90">
        <v>18</v>
      </c>
      <c r="H6" s="90">
        <v>19</v>
      </c>
      <c r="I6" s="90">
        <v>20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35">
        <v>21</v>
      </c>
      <c r="D7" s="35">
        <v>22</v>
      </c>
      <c r="E7" s="90">
        <v>23</v>
      </c>
      <c r="F7" s="90">
        <v>24</v>
      </c>
      <c r="G7" s="90">
        <v>25</v>
      </c>
      <c r="H7" s="90">
        <v>26</v>
      </c>
      <c r="I7" s="90">
        <v>27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35">
        <v>28</v>
      </c>
      <c r="D8" s="35">
        <v>29</v>
      </c>
      <c r="E8" s="90">
        <v>30</v>
      </c>
      <c r="F8" s="90">
        <v>31</v>
      </c>
      <c r="G8" s="90"/>
      <c r="H8" s="90"/>
      <c r="I8" s="90"/>
      <c r="J8" s="3"/>
      <c r="K8" s="28"/>
      <c r="L8" s="14"/>
      <c r="M8" s="42"/>
      <c r="N8" s="43"/>
    </row>
    <row r="9" spans="1:14" ht="18" customHeight="1" x14ac:dyDescent="0.2">
      <c r="A9" s="2"/>
      <c r="B9" s="25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8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9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1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1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1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">
    <cfRule type="expression" dxfId="27" priority="4" stopIfTrue="1">
      <formula>DAY(D4)&gt;8</formula>
    </cfRule>
  </conditionalFormatting>
  <conditionalFormatting sqref="F7:I8 C10:I10 H9:I9">
    <cfRule type="expression" dxfId="26" priority="3" stopIfTrue="1">
      <formula>AND(DAY(C7)&gt;=1,DAY(C7)&lt;=15)</formula>
    </cfRule>
  </conditionalFormatting>
  <conditionalFormatting sqref="D4 H9:I9 C10 E4:I8">
    <cfRule type="expression" dxfId="25" priority="5">
      <formula>VLOOKUP(DAY(C4),AssignmentDays,1,FALSE)=DAY(C4)</formula>
    </cfRule>
  </conditionalFormatting>
  <conditionalFormatting sqref="B14:J33">
    <cfRule type="expression" dxfId="24" priority="2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/>
    <pageSetUpPr fitToPage="1"/>
  </sheetPr>
  <dimension ref="A1:AO33"/>
  <sheetViews>
    <sheetView showGridLines="0" view="pageLayout" topLeftCell="A4" zoomScale="84" zoomScalePageLayoutView="84" workbookViewId="0">
      <selection activeCell="I8" sqref="I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87" t="s">
        <v>25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87"/>
      <c r="C4" s="35"/>
      <c r="D4" s="35"/>
      <c r="E4" s="89"/>
      <c r="F4" s="90"/>
      <c r="G4" s="90">
        <v>1</v>
      </c>
      <c r="H4" s="90">
        <v>2</v>
      </c>
      <c r="I4" s="90">
        <v>3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35">
        <v>4</v>
      </c>
      <c r="D5" s="35">
        <v>5</v>
      </c>
      <c r="E5" s="90">
        <v>6</v>
      </c>
      <c r="F5" s="90">
        <v>7</v>
      </c>
      <c r="G5" s="90">
        <v>8</v>
      </c>
      <c r="H5" s="90">
        <v>9</v>
      </c>
      <c r="I5" s="90">
        <v>10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35">
        <v>11</v>
      </c>
      <c r="D6" s="35">
        <v>12</v>
      </c>
      <c r="E6" s="90">
        <v>13</v>
      </c>
      <c r="F6" s="90">
        <v>14</v>
      </c>
      <c r="G6" s="90">
        <v>15</v>
      </c>
      <c r="H6" s="90">
        <v>16</v>
      </c>
      <c r="I6" s="90">
        <v>17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35">
        <v>18</v>
      </c>
      <c r="D7" s="35">
        <v>19</v>
      </c>
      <c r="E7" s="90">
        <v>20</v>
      </c>
      <c r="F7" s="90">
        <v>21</v>
      </c>
      <c r="G7" s="90">
        <v>22</v>
      </c>
      <c r="H7" s="90">
        <v>23</v>
      </c>
      <c r="I7" s="90">
        <v>24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35">
        <v>25</v>
      </c>
      <c r="D8" s="35">
        <v>26</v>
      </c>
      <c r="E8" s="90">
        <v>27</v>
      </c>
      <c r="F8" s="90">
        <v>28</v>
      </c>
      <c r="G8" s="90">
        <v>29</v>
      </c>
      <c r="H8" s="90">
        <v>30</v>
      </c>
      <c r="I8" s="90">
        <v>31</v>
      </c>
      <c r="J8" s="3"/>
      <c r="K8" s="28"/>
      <c r="L8" s="14"/>
      <c r="M8" s="42"/>
      <c r="N8" s="43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3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F4:I4">
    <cfRule type="expression" dxfId="23" priority="5" stopIfTrue="1">
      <formula>DAY(F4)&gt;8</formula>
    </cfRule>
  </conditionalFormatting>
  <conditionalFormatting sqref="F8:I8 C9:I10">
    <cfRule type="expression" dxfId="22" priority="4" stopIfTrue="1">
      <formula>AND(DAY(C8)&gt;=1,DAY(C8)&lt;=15)</formula>
    </cfRule>
  </conditionalFormatting>
  <conditionalFormatting sqref="F4:I8 C9:I9">
    <cfRule type="expression" dxfId="21" priority="6">
      <formula>VLOOKUP(DAY(C4),AssignmentDays,1,FALSE)=DAY(C4)</formula>
    </cfRule>
  </conditionalFormatting>
  <conditionalFormatting sqref="B14:J33">
    <cfRule type="expression" dxfId="20" priority="3">
      <formula>B14&lt;&gt;""</formula>
    </cfRule>
  </conditionalFormatting>
  <conditionalFormatting sqref="E7">
    <cfRule type="expression" dxfId="19" priority="2" stopIfTrue="1">
      <formula>AND(DAY(E7)&gt;=1,DAY(E7)&lt;=15)</formula>
    </cfRule>
  </conditionalFormatting>
  <conditionalFormatting sqref="E5:E8">
    <cfRule type="expression" dxfId="18" priority="1">
      <formula>VLOOKUP(DAY(E5),AssignmentDays,1,FALSE)=DAY(E5)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/>
    <pageSetUpPr fitToPage="1"/>
  </sheetPr>
  <dimension ref="A1:AO33"/>
  <sheetViews>
    <sheetView showGridLines="0" view="pageLayout" topLeftCell="A4" zoomScale="84" zoomScalePageLayoutView="84" workbookViewId="0">
      <selection activeCell="E8" sqref="E8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2024</v>
      </c>
    </row>
    <row r="3" spans="1:14" ht="21" customHeight="1" x14ac:dyDescent="0.2">
      <c r="A3" s="2"/>
      <c r="B3" s="37" t="s">
        <v>26</v>
      </c>
      <c r="C3" s="34" t="s">
        <v>6</v>
      </c>
      <c r="D3" s="34" t="s">
        <v>2</v>
      </c>
      <c r="E3" s="34" t="s">
        <v>3</v>
      </c>
      <c r="F3" s="34" t="s">
        <v>4</v>
      </c>
      <c r="G3" s="34" t="s">
        <v>3</v>
      </c>
      <c r="H3" s="34" t="s">
        <v>5</v>
      </c>
      <c r="I3" s="34" t="s">
        <v>6</v>
      </c>
      <c r="J3" s="3"/>
      <c r="K3" s="78"/>
      <c r="L3" s="79"/>
      <c r="M3" s="79"/>
      <c r="N3" s="86"/>
    </row>
    <row r="4" spans="1:14" ht="18" customHeight="1" x14ac:dyDescent="0.2">
      <c r="A4" s="2"/>
      <c r="B4" s="37"/>
      <c r="C4" s="35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3"/>
      <c r="K4" s="80" t="s">
        <v>7</v>
      </c>
      <c r="L4" s="13"/>
      <c r="M4" s="81"/>
      <c r="N4" s="82"/>
    </row>
    <row r="5" spans="1:14" ht="18" customHeight="1" x14ac:dyDescent="0.2">
      <c r="A5" s="2"/>
      <c r="B5" s="25"/>
      <c r="C5" s="35">
        <v>8</v>
      </c>
      <c r="D5" s="35">
        <v>9</v>
      </c>
      <c r="E5" s="8">
        <v>10</v>
      </c>
      <c r="F5" s="8">
        <v>11</v>
      </c>
      <c r="G5" s="8">
        <v>12</v>
      </c>
      <c r="H5" s="8">
        <v>13</v>
      </c>
      <c r="I5" s="8">
        <v>14</v>
      </c>
      <c r="J5" s="3"/>
      <c r="K5" s="72"/>
      <c r="L5" s="14"/>
      <c r="M5" s="42"/>
      <c r="N5" s="43"/>
    </row>
    <row r="6" spans="1:14" ht="18" customHeight="1" x14ac:dyDescent="0.2">
      <c r="A6" s="2"/>
      <c r="B6" s="25"/>
      <c r="C6" s="35">
        <v>15</v>
      </c>
      <c r="D6" s="35">
        <v>16</v>
      </c>
      <c r="E6" s="8">
        <v>17</v>
      </c>
      <c r="F6" s="8">
        <v>18</v>
      </c>
      <c r="G6" s="8">
        <v>19</v>
      </c>
      <c r="H6" s="8">
        <v>20</v>
      </c>
      <c r="I6" s="8">
        <v>21</v>
      </c>
      <c r="J6" s="3"/>
      <c r="K6" s="72"/>
      <c r="L6" s="14"/>
      <c r="M6" s="42"/>
      <c r="N6" s="43"/>
    </row>
    <row r="7" spans="1:14" ht="18" customHeight="1" x14ac:dyDescent="0.2">
      <c r="A7" s="2"/>
      <c r="B7" s="25"/>
      <c r="C7" s="35">
        <v>22</v>
      </c>
      <c r="D7" s="35">
        <v>23</v>
      </c>
      <c r="E7" s="8">
        <v>24</v>
      </c>
      <c r="F7" s="8">
        <v>25</v>
      </c>
      <c r="G7" s="8">
        <v>26</v>
      </c>
      <c r="H7" s="8">
        <v>27</v>
      </c>
      <c r="I7" s="8">
        <v>28</v>
      </c>
      <c r="J7" s="3"/>
      <c r="K7" s="28"/>
      <c r="L7" s="14"/>
      <c r="M7" s="42"/>
      <c r="N7" s="43"/>
    </row>
    <row r="8" spans="1:14" ht="18.75" customHeight="1" x14ac:dyDescent="0.2">
      <c r="A8" s="2"/>
      <c r="B8" s="25"/>
      <c r="C8" s="35">
        <v>29</v>
      </c>
      <c r="D8" s="35">
        <v>30</v>
      </c>
      <c r="H8" s="8"/>
      <c r="I8" s="8"/>
      <c r="J8" s="3"/>
      <c r="K8" s="28"/>
      <c r="L8" s="14"/>
      <c r="M8" s="42"/>
      <c r="N8" s="43"/>
    </row>
    <row r="9" spans="1:14" ht="18" customHeight="1" x14ac:dyDescent="0.2">
      <c r="A9" s="2"/>
      <c r="B9" s="25"/>
      <c r="C9" s="8"/>
      <c r="D9" s="8"/>
      <c r="E9" s="8"/>
      <c r="F9" s="8"/>
      <c r="G9" s="8"/>
      <c r="H9" s="8"/>
      <c r="I9" s="8"/>
      <c r="J9" s="3"/>
      <c r="K9" s="29"/>
      <c r="L9" s="15"/>
      <c r="M9" s="46"/>
      <c r="N9" s="47"/>
    </row>
    <row r="10" spans="1:14" ht="18" customHeight="1" x14ac:dyDescent="0.2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 x14ac:dyDescent="0.2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 x14ac:dyDescent="0.2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 x14ac:dyDescent="0.2">
      <c r="B13" s="33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28"/>
      <c r="L13" s="14"/>
      <c r="M13" s="42"/>
      <c r="N13" s="43"/>
    </row>
    <row r="14" spans="1:14" ht="18" customHeight="1" x14ac:dyDescent="0.2">
      <c r="B14" s="6"/>
      <c r="C14" s="50"/>
      <c r="D14" s="51"/>
      <c r="E14" s="50"/>
      <c r="F14" s="51"/>
      <c r="G14" s="50"/>
      <c r="H14" s="51"/>
      <c r="I14" s="50"/>
      <c r="J14" s="65"/>
      <c r="K14" s="28"/>
      <c r="L14" s="14"/>
      <c r="M14" s="42"/>
      <c r="N14" s="43"/>
    </row>
    <row r="15" spans="1:14" ht="18" customHeight="1" x14ac:dyDescent="0.2">
      <c r="B15" s="4"/>
      <c r="C15" s="52"/>
      <c r="D15" s="53"/>
      <c r="E15" s="52"/>
      <c r="F15" s="53"/>
      <c r="G15" s="52"/>
      <c r="H15" s="53"/>
      <c r="I15" s="63"/>
      <c r="J15" s="64"/>
      <c r="K15" s="30"/>
      <c r="L15" s="16"/>
      <c r="M15" s="46"/>
      <c r="N15" s="47"/>
    </row>
    <row r="16" spans="1:14" ht="18" customHeight="1" x14ac:dyDescent="0.2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 x14ac:dyDescent="0.2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 x14ac:dyDescent="0.2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 x14ac:dyDescent="0.2">
      <c r="B19" s="4"/>
      <c r="C19" s="52"/>
      <c r="D19" s="53"/>
      <c r="E19" s="52"/>
      <c r="F19" s="53"/>
      <c r="G19" s="52"/>
      <c r="H19" s="53"/>
      <c r="I19" s="63"/>
      <c r="J19" s="64"/>
      <c r="K19" s="28"/>
      <c r="L19" s="14"/>
      <c r="M19" s="42"/>
      <c r="N19" s="43"/>
    </row>
    <row r="20" spans="2:14" ht="18" customHeight="1" x14ac:dyDescent="0.2">
      <c r="B20" s="6"/>
      <c r="C20" s="50"/>
      <c r="D20" s="51"/>
      <c r="E20" s="50"/>
      <c r="F20" s="51"/>
      <c r="G20" s="50"/>
      <c r="H20" s="51"/>
      <c r="I20" s="50"/>
      <c r="J20" s="65"/>
      <c r="K20" s="28"/>
      <c r="L20" s="14"/>
      <c r="M20" s="42"/>
      <c r="N20" s="43"/>
    </row>
    <row r="21" spans="2:14" ht="18" customHeight="1" x14ac:dyDescent="0.2">
      <c r="B21" s="4"/>
      <c r="C21" s="52"/>
      <c r="D21" s="53"/>
      <c r="E21" s="52"/>
      <c r="F21" s="53"/>
      <c r="G21" s="52"/>
      <c r="H21" s="53"/>
      <c r="I21" s="66"/>
      <c r="J21" s="67"/>
      <c r="K21" s="30"/>
      <c r="L21" s="16"/>
      <c r="M21" s="46"/>
      <c r="N21" s="47"/>
    </row>
    <row r="22" spans="2:14" ht="18" customHeight="1" x14ac:dyDescent="0.2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 x14ac:dyDescent="0.2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 x14ac:dyDescent="0.2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 x14ac:dyDescent="0.2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 x14ac:dyDescent="0.2">
      <c r="B26" s="6"/>
      <c r="C26" s="50"/>
      <c r="D26" s="51"/>
      <c r="E26" s="50"/>
      <c r="F26" s="51"/>
      <c r="G26" s="50"/>
      <c r="H26" s="51"/>
      <c r="I26" s="50"/>
      <c r="J26" s="65"/>
      <c r="K26" s="28"/>
      <c r="L26" s="14"/>
      <c r="M26" s="42"/>
      <c r="N26" s="43"/>
    </row>
    <row r="27" spans="2:14" ht="18" customHeight="1" x14ac:dyDescent="0.2">
      <c r="B27" s="4"/>
      <c r="C27" s="52"/>
      <c r="D27" s="53"/>
      <c r="E27" s="52"/>
      <c r="F27" s="53"/>
      <c r="G27" s="52"/>
      <c r="H27" s="53"/>
      <c r="I27" s="63"/>
      <c r="J27" s="64"/>
      <c r="K27" s="30"/>
      <c r="L27" s="16"/>
      <c r="M27" s="46"/>
      <c r="N27" s="47"/>
    </row>
    <row r="28" spans="2:14" ht="18" customHeight="1" x14ac:dyDescent="0.2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 x14ac:dyDescent="0.2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 x14ac:dyDescent="0.2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 x14ac:dyDescent="0.2">
      <c r="B31" s="4"/>
      <c r="C31" s="52"/>
      <c r="D31" s="53"/>
      <c r="E31" s="52"/>
      <c r="F31" s="53"/>
      <c r="G31" s="52"/>
      <c r="H31" s="53"/>
      <c r="I31" s="52"/>
      <c r="J31" s="58"/>
      <c r="K31" s="31"/>
      <c r="L31" s="14"/>
      <c r="M31" s="42"/>
      <c r="N31" s="43"/>
    </row>
    <row r="32" spans="2:14" ht="18" customHeight="1" x14ac:dyDescent="0.2">
      <c r="B32" s="6"/>
      <c r="C32" s="50"/>
      <c r="D32" s="51"/>
      <c r="E32" s="50"/>
      <c r="F32" s="51"/>
      <c r="G32" s="50"/>
      <c r="H32" s="51"/>
      <c r="I32" s="59"/>
      <c r="J32" s="60"/>
      <c r="K32" s="31"/>
      <c r="L32" s="14"/>
      <c r="M32" s="42"/>
      <c r="N32" s="43"/>
    </row>
    <row r="33" spans="2:14" ht="18" customHeight="1" x14ac:dyDescent="0.2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D4">
    <cfRule type="expression" dxfId="17" priority="4" stopIfTrue="1">
      <formula>DAY(D4)&gt;8</formula>
    </cfRule>
  </conditionalFormatting>
  <conditionalFormatting sqref="H8:I8 F7:I7 C9:I10">
    <cfRule type="expression" dxfId="16" priority="3" stopIfTrue="1">
      <formula>AND(DAY(C7)&gt;=1,DAY(C7)&lt;=15)</formula>
    </cfRule>
  </conditionalFormatting>
  <conditionalFormatting sqref="C9:I9 D4 F4:I7 H8:I8">
    <cfRule type="expression" dxfId="15" priority="5">
      <formula>VLOOKUP(DAY(C4),AssignmentDays,1,FALSE)=DAY(C4)</formula>
    </cfRule>
  </conditionalFormatting>
  <conditionalFormatting sqref="B14:J33">
    <cfRule type="expression" dxfId="14" priority="2">
      <formula>B14&lt;&gt;""</formula>
    </cfRule>
  </conditionalFormatting>
  <conditionalFormatting sqref="E4:E7">
    <cfRule type="expression" dxfId="13" priority="1">
      <formula>VLOOKUP(DAY(E4),AssignmentDays,1,FALSE)=DAY(E4)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calendarlabs.com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59F4C6-0242-4391-9E5C-DCCC78ECB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Student Calendar - CalendarLabs.com</dc:title>
  <dc:subject>2024 Student Calendar - CalendarLabs.com</dc:subject>
  <dc:creator>CalendarLabs.com</dc:creator>
  <cp:keywords>Calendar; calendarlabs.com</cp:keywords>
  <dc:description>All Rights Reserved. Copyright © CalendarLabs.com. Do not distribute or sale without written permission.</dc:description>
  <cp:lastModifiedBy>Dell</cp:lastModifiedBy>
  <cp:lastPrinted>2020-12-16T15:59:12Z</cp:lastPrinted>
  <dcterms:created xsi:type="dcterms:W3CDTF">2013-07-18T19:30:39Z</dcterms:created>
  <dcterms:modified xsi:type="dcterms:W3CDTF">2023-06-24T10:59:49Z</dcterms:modified>
  <cp:category>Calendar;calendarlabs.com</cp:category>
</cp:coreProperties>
</file>